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765" windowWidth="11370" windowHeight="6450" firstSheet="1" activeTab="1"/>
  </bookViews>
  <sheets>
    <sheet name="Лютий" sheetId="1" state="hidden" r:id="rId1"/>
    <sheet name="вересень" sheetId="2" r:id="rId2"/>
  </sheets>
  <definedNames/>
  <calcPr fullCalcOnLoad="1"/>
</workbook>
</file>

<file path=xl/sharedStrings.xml><?xml version="1.0" encoding="utf-8"?>
<sst xmlns="http://schemas.openxmlformats.org/spreadsheetml/2006/main" count="136" uniqueCount="69">
  <si>
    <t>Код</t>
  </si>
  <si>
    <t>"+;-" до плану</t>
  </si>
  <si>
    <t>Найменування доходів</t>
  </si>
  <si>
    <t>Податкові надходження</t>
  </si>
  <si>
    <t>Плата за землю</t>
  </si>
  <si>
    <t>Неподаткові надходження</t>
  </si>
  <si>
    <t>Інші надходження</t>
  </si>
  <si>
    <t>Державне мито</t>
  </si>
  <si>
    <t>Довідка</t>
  </si>
  <si>
    <t>тис.грн.</t>
  </si>
  <si>
    <t xml:space="preserve">Податок на прибуток підприємств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</si>
  <si>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</si>
  <si>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</si>
  <si>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</si>
  <si>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</si>
  <si>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Надходження від розміщення в установах банків тимчасово вільних бюджетних коштів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</si>
  <si>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</si>
  <si>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</si>
  <si>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</si>
  <si>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</si>
  <si>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 xml:space="preserve">               про виконання власних доходів бюджету Ковельського району </t>
  </si>
  <si>
    <t>Доходів ВСЬОГО</t>
  </si>
  <si>
    <t>зв.п-д</t>
  </si>
  <si>
    <t>до зв.п-ду</t>
  </si>
  <si>
    <t>Призначено</t>
  </si>
  <si>
    <t>% викон.</t>
  </si>
  <si>
    <t xml:space="preserve">Виконано </t>
  </si>
  <si>
    <t>Податок на прибуток підприємств та фінансових установ комунальної власності</t>
  </si>
  <si>
    <t>Податок  на доходи фізичних осіб, що сплачується податковими агентами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</si>
  <si>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</si>
  <si>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</si>
  <si>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</si>
  <si>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Туристичний збір</t>
  </si>
  <si>
    <t>Туристичний збір, сплачений фізичними особами</t>
  </si>
  <si>
    <t xml:space="preserve">Податок та збір на доходи фізичних осіб </t>
  </si>
  <si>
    <t>Рентна плата та плата за використання інших природних ресурсів</t>
  </si>
  <si>
    <t>Рентна плата  за спеціальне використання лісових ресурсів (крім рентної плати 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</si>
  <si>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</si>
  <si>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</si>
  <si>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на майно</t>
  </si>
  <si>
    <t>Податок на нерух.майно, відмінне від зем.діл.,сплачений юр.ос.,які є власниками об'єктів житлової нерухомості</t>
  </si>
  <si>
    <t>Податок на нерух.майно, відмінне від зем.діл.,сплачений фіз.ос.,які є власниками об'єктів житлової нерухомості</t>
  </si>
  <si>
    <t>Податок на нерух.майно, відмінне від зем.діл.,сплачений фіз.ос.,які є власниками об'єктів нежитлової нерухомості</t>
  </si>
  <si>
    <t>Збір за провадження деяких видів підприємницької діяльності, що справлявся до 1 січня 2015 року</t>
  </si>
  <si>
    <t>Єдиний податок</t>
  </si>
  <si>
    <t>Єдиний податок з юридичних осіб</t>
  </si>
  <si>
    <t>Єдиний податок з фізичних осіб</t>
  </si>
  <si>
    <t>Єдиний податок із с/г товаровиробників, у яких частка с/г товаровиробництва за попередній податковий (звітний )рік дорівнює або перевищує 75 відсотків</t>
  </si>
  <si>
    <t>Податок на нерух.майно, відмінне від зем.діл.,сплачений юр.ос.,які є власниками об'єктів нежитлової нерухомості</t>
  </si>
  <si>
    <t xml:space="preserve">Державне мито не віднесене </t>
  </si>
  <si>
    <t>Плата за надання інших адміністративних послуг</t>
  </si>
  <si>
    <t>Доходи від операцій з капіталом</t>
  </si>
  <si>
    <t>Кошти від реалізації безхазяйного майна, знахідок,спадк. майна, майна, одерж. тер. громадою в порядку спадкування чи дарування, а також валютні цінності і грош. кошти, власн. яких невідомі</t>
  </si>
  <si>
    <t>Орендна плата за водні об'єкти (їх частини), що надаються в користування на умовах оренди, райдержадміністраціями, місцевими радами</t>
  </si>
  <si>
    <t>Транспортний податок з юридичних осіб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</si>
  <si>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</si>
  <si>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</si>
  <si>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 та фізичних осіб-підприємців</t>
  </si>
  <si>
    <t>до річн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</si>
  <si>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</si>
  <si>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від орендної плати за користуванням цілісним майновим комплексом та іншим майном, що перебуває в комунальній власності</t>
  </si>
  <si>
    <t>Внутрішні податки на товари та послуги</t>
  </si>
  <si>
    <t>Акцизний податок з вироблених в України підакцизних товарів(пальне)</t>
  </si>
  <si>
    <t>Акцизний податок з ввезених на митну територію  України підакцизних товарів(пальне)</t>
  </si>
  <si>
    <t>на 1 березня 2019 року</t>
  </si>
  <si>
    <t>Рентна плата 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</si>
  <si>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для видобування корисних копалин загальнодержавного значення</t>
  </si>
  <si>
    <t>Кошти за шкоду, що заподіяна на земельних ділянках держ. та комун. власності, які не надані у користув.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спец.дозволу;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</si>
  <si>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на 1 вересня 2019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</si>
</sst>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0.000"/>
    <numFmt numFmtId="179" formatCode="_-* #,##0.0\ _г_р_н_._-;\-* #,##0.0\ _г_р_н_._-;_-* &quot;-&quot;??\ _г_р_н_._-;_-@_-"/>
    <numFmt numFmtId="180" formatCode="_-* #,##0\ _г_р_н_._-;\-* #,##0\ _г_р_н_._-;_-* &quot;-&quot;??\ _г_р_н_._-;_-@_-"/>
    <numFmt numFmtId="181" formatCode="0.0000"/>
  </numFmts>
  <fonts count="42">
    <font>
      <sz val="11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center" shrinkToFit="1"/>
    </xf>
    <xf numFmtId="176" fontId="6" fillId="33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vertical="center" shrinkToFit="1"/>
    </xf>
    <xf numFmtId="176" fontId="5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vertical="center" wrapText="1" shrinkToFit="1"/>
    </xf>
    <xf numFmtId="0" fontId="5" fillId="33" borderId="13" xfId="0" applyFont="1" applyFill="1" applyBorder="1" applyAlignment="1">
      <alignment horizontal="left" vertical="center" wrapText="1" shrinkToFit="1"/>
    </xf>
    <xf numFmtId="0" fontId="5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left" wrapText="1"/>
    </xf>
    <xf numFmtId="0" fontId="0" fillId="33" borderId="0" xfId="0" applyFill="1" applyAlignment="1">
      <alignment horizontal="left" wrapText="1"/>
    </xf>
    <xf numFmtId="2" fontId="0" fillId="33" borderId="0" xfId="0" applyNumberFormat="1" applyFill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 vertical="center" shrinkToFit="1"/>
    </xf>
    <xf numFmtId="176" fontId="7" fillId="33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13" xfId="0" applyNumberFormat="1" applyFont="1" applyFill="1" applyBorder="1" applyAlignment="1">
      <alignment horizontal="center"/>
    </xf>
    <xf numFmtId="176" fontId="7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2" fontId="6" fillId="33" borderId="14" xfId="0" applyNumberFormat="1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zoomScale="75" zoomScaleNormal="75" zoomScalePageLayoutView="0" workbookViewId="0" topLeftCell="A1">
      <selection activeCell="E6" sqref="E6"/>
    </sheetView>
  </sheetViews>
  <sheetFormatPr defaultColWidth="8.796875" defaultRowHeight="14.25"/>
  <cols>
    <col min="1" max="1" width="10.5" style="5" customWidth="1"/>
    <col min="2" max="2" width="65.19921875" style="26" customWidth="1"/>
    <col min="3" max="3" width="9.69921875" style="5" customWidth="1"/>
    <col min="4" max="4" width="9.19921875" style="5" customWidth="1"/>
    <col min="5" max="5" width="10.5" style="5" customWidth="1"/>
    <col min="6" max="6" width="8.3984375" style="27" customWidth="1"/>
    <col min="7" max="7" width="9.09765625" style="27" customWidth="1"/>
    <col min="8" max="16384" width="8.69921875" style="5" customWidth="1"/>
  </cols>
  <sheetData>
    <row r="1" spans="1:8" ht="15.75">
      <c r="A1" s="1"/>
      <c r="B1" s="2" t="s">
        <v>8</v>
      </c>
      <c r="C1" s="3"/>
      <c r="D1" s="3"/>
      <c r="E1" s="1"/>
      <c r="F1" s="4"/>
      <c r="G1" s="4"/>
      <c r="H1" s="1"/>
    </row>
    <row r="2" spans="1:8" ht="15.75">
      <c r="A2" s="6"/>
      <c r="B2" s="2" t="s">
        <v>20</v>
      </c>
      <c r="C2" s="3"/>
      <c r="D2" s="3"/>
      <c r="E2" s="3"/>
      <c r="F2" s="7"/>
      <c r="G2" s="7"/>
      <c r="H2" s="6"/>
    </row>
    <row r="3" spans="1:8" ht="15.75">
      <c r="A3" s="1"/>
      <c r="B3" s="8" t="s">
        <v>64</v>
      </c>
      <c r="C3" s="1"/>
      <c r="D3" s="1"/>
      <c r="E3" s="1"/>
      <c r="F3" s="4"/>
      <c r="G3" s="4"/>
      <c r="H3" s="1" t="s">
        <v>9</v>
      </c>
    </row>
    <row r="4" spans="1:8" s="12" customFormat="1" ht="20.25" customHeight="1">
      <c r="A4" s="9" t="s">
        <v>0</v>
      </c>
      <c r="B4" s="10" t="s">
        <v>2</v>
      </c>
      <c r="C4" s="59" t="s">
        <v>24</v>
      </c>
      <c r="D4" s="60"/>
      <c r="E4" s="11" t="s">
        <v>26</v>
      </c>
      <c r="F4" s="57" t="s">
        <v>25</v>
      </c>
      <c r="G4" s="58"/>
      <c r="H4" s="55" t="s">
        <v>1</v>
      </c>
    </row>
    <row r="5" spans="1:8" s="12" customFormat="1" ht="14.25" customHeight="1">
      <c r="A5" s="13"/>
      <c r="B5" s="14"/>
      <c r="C5" s="11">
        <v>2019</v>
      </c>
      <c r="D5" s="15" t="s">
        <v>22</v>
      </c>
      <c r="E5" s="11">
        <v>2019</v>
      </c>
      <c r="F5" s="11" t="s">
        <v>58</v>
      </c>
      <c r="G5" s="32" t="s">
        <v>23</v>
      </c>
      <c r="H5" s="56"/>
    </row>
    <row r="6" spans="1:8" s="18" customFormat="1" ht="19.5" customHeight="1">
      <c r="A6" s="31">
        <v>10000000</v>
      </c>
      <c r="B6" s="16" t="s">
        <v>3</v>
      </c>
      <c r="C6" s="17">
        <f>C7+C12+C14+C18+C22+C42</f>
        <v>18819.8</v>
      </c>
      <c r="D6" s="17">
        <f>D7+D12+D14+D18+D22+D42</f>
        <v>2683.5</v>
      </c>
      <c r="E6" s="17">
        <f>E7+E12+E14+E18+E22+E42</f>
        <v>4021.8</v>
      </c>
      <c r="F6" s="17">
        <f aca="true" t="shared" si="0" ref="F6:F18">E6/C6*100</f>
        <v>21.370046440451016</v>
      </c>
      <c r="G6" s="17">
        <f aca="true" t="shared" si="1" ref="G6:G16">E6/D6*100</f>
        <v>149.8714365567356</v>
      </c>
      <c r="H6" s="17">
        <f aca="true" t="shared" si="2" ref="H6:H18">E6-D6</f>
        <v>1338.3000000000002</v>
      </c>
    </row>
    <row r="7" spans="1:8" s="18" customFormat="1" ht="19.5" customHeight="1">
      <c r="A7" s="31">
        <v>11010000</v>
      </c>
      <c r="B7" s="16" t="s">
        <v>34</v>
      </c>
      <c r="C7" s="17">
        <f>SUM(C8:C11)</f>
        <v>8200</v>
      </c>
      <c r="D7" s="17">
        <f>SUM(D8:D11)</f>
        <v>1261</v>
      </c>
      <c r="E7" s="17">
        <f>SUM(E8:E11)</f>
        <v>1426.5</v>
      </c>
      <c r="F7" s="17">
        <f t="shared" si="0"/>
        <v>17.396341463414632</v>
      </c>
      <c r="G7" s="17">
        <f t="shared" si="1"/>
        <v>113.12450436161777</v>
      </c>
      <c r="H7" s="17">
        <f t="shared" si="2"/>
        <v>165.5</v>
      </c>
    </row>
    <row r="8" spans="1:8" s="12" customFormat="1" ht="32.25" customHeight="1">
      <c r="A8" s="30">
        <v>11010100</v>
      </c>
      <c r="B8" s="28" t="s">
        <v>28</v>
      </c>
      <c r="C8" s="21">
        <v>7600</v>
      </c>
      <c r="D8" s="21">
        <v>1210</v>
      </c>
      <c r="E8" s="21">
        <v>1306.1</v>
      </c>
      <c r="F8" s="21">
        <f t="shared" si="0"/>
        <v>17.185526315789474</v>
      </c>
      <c r="G8" s="21">
        <f t="shared" si="1"/>
        <v>107.94214876033057</v>
      </c>
      <c r="H8" s="21">
        <f t="shared" si="2"/>
        <v>96.09999999999991</v>
      </c>
    </row>
    <row r="9" spans="1:8" s="12" customFormat="1" ht="43.5" customHeight="1" hidden="1">
      <c r="A9" s="30">
        <v>11010200</v>
      </c>
      <c r="B9" s="28" t="s">
        <v>29</v>
      </c>
      <c r="C9" s="21"/>
      <c r="D9" s="21"/>
      <c r="E9" s="21"/>
      <c r="F9" s="21" t="e">
        <f t="shared" si="0"/>
        <v>#DIV/0!</v>
      </c>
      <c r="G9" s="21" t="e">
        <f t="shared" si="1"/>
        <v>#DIV/0!</v>
      </c>
      <c r="H9" s="21">
        <f t="shared" si="2"/>
        <v>0</v>
      </c>
    </row>
    <row r="10" spans="1:8" s="12" customFormat="1" ht="31.5" customHeight="1">
      <c r="A10" s="30">
        <v>11010400</v>
      </c>
      <c r="B10" s="28" t="s">
        <v>55</v>
      </c>
      <c r="C10" s="21">
        <v>320</v>
      </c>
      <c r="D10" s="21">
        <v>30</v>
      </c>
      <c r="E10" s="21">
        <v>26.5</v>
      </c>
      <c r="F10" s="21">
        <f t="shared" si="0"/>
        <v>8.28125</v>
      </c>
      <c r="G10" s="21">
        <f t="shared" si="1"/>
        <v>88.33333333333333</v>
      </c>
      <c r="H10" s="21">
        <f t="shared" si="2"/>
        <v>-3.5</v>
      </c>
    </row>
    <row r="11" spans="1:8" s="12" customFormat="1" ht="30" customHeight="1">
      <c r="A11" s="30">
        <v>11010500</v>
      </c>
      <c r="B11" s="28" t="s">
        <v>30</v>
      </c>
      <c r="C11" s="21">
        <v>280</v>
      </c>
      <c r="D11" s="21">
        <v>21</v>
      </c>
      <c r="E11" s="21">
        <v>93.9</v>
      </c>
      <c r="F11" s="21">
        <f t="shared" si="0"/>
        <v>33.535714285714285</v>
      </c>
      <c r="G11" s="21">
        <f t="shared" si="1"/>
        <v>447.14285714285717</v>
      </c>
      <c r="H11" s="21">
        <f t="shared" si="2"/>
        <v>72.9</v>
      </c>
    </row>
    <row r="12" spans="1:8" s="18" customFormat="1" ht="16.5" customHeight="1" hidden="1">
      <c r="A12" s="31">
        <v>11020000</v>
      </c>
      <c r="B12" s="16" t="s">
        <v>10</v>
      </c>
      <c r="C12" s="17">
        <f>C13</f>
        <v>0</v>
      </c>
      <c r="D12" s="17">
        <f>D13</f>
        <v>0</v>
      </c>
      <c r="E12" s="17">
        <f>E13</f>
        <v>0</v>
      </c>
      <c r="F12" s="17" t="e">
        <f t="shared" si="0"/>
        <v>#DIV/0!</v>
      </c>
      <c r="G12" s="17" t="e">
        <f t="shared" si="1"/>
        <v>#DIV/0!</v>
      </c>
      <c r="H12" s="17">
        <f t="shared" si="2"/>
        <v>0</v>
      </c>
    </row>
    <row r="13" spans="1:8" s="12" customFormat="1" ht="31.5" customHeight="1" hidden="1">
      <c r="A13" s="30">
        <v>11020200</v>
      </c>
      <c r="B13" s="28" t="s">
        <v>27</v>
      </c>
      <c r="C13" s="21"/>
      <c r="D13" s="21"/>
      <c r="E13" s="21"/>
      <c r="F13" s="21" t="e">
        <f t="shared" si="0"/>
        <v>#DIV/0!</v>
      </c>
      <c r="G13" s="21" t="e">
        <f t="shared" si="1"/>
        <v>#DIV/0!</v>
      </c>
      <c r="H13" s="21">
        <f t="shared" si="2"/>
        <v>0</v>
      </c>
    </row>
    <row r="14" spans="1:8" s="18" customFormat="1" ht="18.75" customHeight="1">
      <c r="A14" s="31">
        <v>13000000</v>
      </c>
      <c r="B14" s="16" t="s">
        <v>35</v>
      </c>
      <c r="C14" s="17">
        <f>C16+C17+C15</f>
        <v>455.5</v>
      </c>
      <c r="D14" s="17">
        <f>D16+D17+D15</f>
        <v>130</v>
      </c>
      <c r="E14" s="17">
        <f>E16+E17+E15</f>
        <v>735.1</v>
      </c>
      <c r="F14" s="17">
        <f t="shared" si="0"/>
        <v>161.38309549945114</v>
      </c>
      <c r="G14" s="17">
        <f t="shared" si="1"/>
        <v>565.4615384615385</v>
      </c>
      <c r="H14" s="17">
        <f t="shared" si="2"/>
        <v>605.1</v>
      </c>
    </row>
    <row r="15" spans="1:8" s="18" customFormat="1" ht="46.5" customHeight="1">
      <c r="A15" s="30">
        <v>13010100</v>
      </c>
      <c r="B15" s="23" t="s">
        <v>65</v>
      </c>
      <c r="C15" s="21"/>
      <c r="D15" s="21"/>
      <c r="E15" s="21">
        <v>188.9</v>
      </c>
      <c r="F15" s="21"/>
      <c r="G15" s="21"/>
      <c r="H15" s="21">
        <f t="shared" si="2"/>
        <v>188.9</v>
      </c>
    </row>
    <row r="16" spans="1:8" s="12" customFormat="1" ht="43.5" customHeight="1">
      <c r="A16" s="30">
        <v>13010200</v>
      </c>
      <c r="B16" s="23" t="s">
        <v>36</v>
      </c>
      <c r="C16" s="21">
        <v>455.5</v>
      </c>
      <c r="D16" s="21">
        <v>130</v>
      </c>
      <c r="E16" s="21">
        <v>546.1</v>
      </c>
      <c r="F16" s="21">
        <f t="shared" si="0"/>
        <v>119.89023051591658</v>
      </c>
      <c r="G16" s="21">
        <f t="shared" si="1"/>
        <v>420.07692307692304</v>
      </c>
      <c r="H16" s="21">
        <f t="shared" si="2"/>
        <v>416.1</v>
      </c>
    </row>
    <row r="17" spans="1:8" s="12" customFormat="1" ht="32.25" customHeight="1">
      <c r="A17" s="30">
        <v>13030100</v>
      </c>
      <c r="B17" s="28" t="s">
        <v>66</v>
      </c>
      <c r="C17" s="21"/>
      <c r="D17" s="21"/>
      <c r="E17" s="21">
        <v>0.1</v>
      </c>
      <c r="F17" s="21"/>
      <c r="G17" s="21"/>
      <c r="H17" s="21">
        <f t="shared" si="2"/>
        <v>0.1</v>
      </c>
    </row>
    <row r="18" spans="1:8" s="12" customFormat="1" ht="20.25" customHeight="1">
      <c r="A18" s="31">
        <v>14000000</v>
      </c>
      <c r="B18" s="29" t="s">
        <v>61</v>
      </c>
      <c r="C18" s="17">
        <f>C19+C20+C21</f>
        <v>2599</v>
      </c>
      <c r="D18" s="17">
        <f>D19+D20+D21</f>
        <v>56.4</v>
      </c>
      <c r="E18" s="17">
        <f>E19+E20+E21</f>
        <v>39.3</v>
      </c>
      <c r="F18" s="17">
        <f t="shared" si="0"/>
        <v>1.5121200461716044</v>
      </c>
      <c r="G18" s="17">
        <f>E18/D18*100</f>
        <v>69.68085106382979</v>
      </c>
      <c r="H18" s="17">
        <f t="shared" si="2"/>
        <v>-17.1</v>
      </c>
    </row>
    <row r="19" spans="1:8" s="12" customFormat="1" ht="32.25" customHeight="1">
      <c r="A19" s="30">
        <v>14021900</v>
      </c>
      <c r="B19" s="28" t="s">
        <v>62</v>
      </c>
      <c r="C19" s="21">
        <v>400</v>
      </c>
      <c r="D19" s="21"/>
      <c r="E19" s="21"/>
      <c r="F19" s="21"/>
      <c r="G19" s="21"/>
      <c r="H19" s="21"/>
    </row>
    <row r="20" spans="1:8" s="12" customFormat="1" ht="32.25" customHeight="1">
      <c r="A20" s="30">
        <v>14031900</v>
      </c>
      <c r="B20" s="28" t="s">
        <v>63</v>
      </c>
      <c r="C20" s="21">
        <v>1800</v>
      </c>
      <c r="D20" s="21"/>
      <c r="E20" s="21"/>
      <c r="F20" s="21"/>
      <c r="G20" s="21"/>
      <c r="H20" s="21"/>
    </row>
    <row r="21" spans="1:8" s="12" customFormat="1" ht="32.25" customHeight="1">
      <c r="A21" s="30">
        <v>14040000</v>
      </c>
      <c r="B21" s="28" t="s">
        <v>37</v>
      </c>
      <c r="C21" s="21">
        <v>399</v>
      </c>
      <c r="D21" s="21">
        <v>56.4</v>
      </c>
      <c r="E21" s="21">
        <v>39.3</v>
      </c>
      <c r="F21" s="21">
        <f aca="true" t="shared" si="3" ref="F21:F33">E21/C21*100</f>
        <v>9.849624060150376</v>
      </c>
      <c r="G21" s="21">
        <f>E21/D21*100</f>
        <v>69.68085106382979</v>
      </c>
      <c r="H21" s="21">
        <f aca="true" t="shared" si="4" ref="H21:H33">E21-D21</f>
        <v>-17.1</v>
      </c>
    </row>
    <row r="22" spans="1:8" s="12" customFormat="1" ht="20.25" customHeight="1">
      <c r="A22" s="31">
        <v>18000000</v>
      </c>
      <c r="B22" s="29" t="s">
        <v>38</v>
      </c>
      <c r="C22" s="17">
        <f>C23+C35+C37+C38</f>
        <v>7565.299999999999</v>
      </c>
      <c r="D22" s="17">
        <f>D23+D35+D37+D38</f>
        <v>1236.1</v>
      </c>
      <c r="E22" s="17">
        <f>E23+E35+E37+E38</f>
        <v>1820.9</v>
      </c>
      <c r="F22" s="17">
        <f t="shared" si="3"/>
        <v>24.069104992531695</v>
      </c>
      <c r="G22" s="17">
        <f>E22/D22*100</f>
        <v>147.31008818056793</v>
      </c>
      <c r="H22" s="17">
        <f t="shared" si="4"/>
        <v>584.8000000000002</v>
      </c>
    </row>
    <row r="23" spans="1:8" s="12" customFormat="1" ht="17.25" customHeight="1">
      <c r="A23" s="31">
        <v>18010000</v>
      </c>
      <c r="B23" s="29" t="s">
        <v>39</v>
      </c>
      <c r="C23" s="17">
        <f>C24+C25+C26+C27+C28+C33</f>
        <v>2717.6</v>
      </c>
      <c r="D23" s="17">
        <f>D24+D25+D26+D27+D28+D33</f>
        <v>341.70000000000005</v>
      </c>
      <c r="E23" s="17">
        <f>E24+E25+E26+E27+E28+E33</f>
        <v>428.3</v>
      </c>
      <c r="F23" s="17">
        <f t="shared" si="3"/>
        <v>15.760229614365617</v>
      </c>
      <c r="G23" s="17">
        <f>E23/D23*100</f>
        <v>125.3438688908399</v>
      </c>
      <c r="H23" s="17">
        <f t="shared" si="4"/>
        <v>86.59999999999997</v>
      </c>
    </row>
    <row r="24" spans="1:8" s="12" customFormat="1" ht="30" customHeight="1">
      <c r="A24" s="30">
        <v>18010100</v>
      </c>
      <c r="B24" s="28" t="s">
        <v>40</v>
      </c>
      <c r="C24" s="21">
        <v>6.1</v>
      </c>
      <c r="D24" s="21">
        <v>1.5</v>
      </c>
      <c r="E24" s="21">
        <v>3.1</v>
      </c>
      <c r="F24" s="21">
        <f t="shared" si="3"/>
        <v>50.81967213114754</v>
      </c>
      <c r="G24" s="21">
        <f>E24/D24*100</f>
        <v>206.66666666666669</v>
      </c>
      <c r="H24" s="21">
        <f t="shared" si="4"/>
        <v>1.6</v>
      </c>
    </row>
    <row r="25" spans="1:8" s="12" customFormat="1" ht="32.25" customHeight="1">
      <c r="A25" s="30">
        <v>18010200</v>
      </c>
      <c r="B25" s="28" t="s">
        <v>41</v>
      </c>
      <c r="C25" s="21">
        <v>167.7</v>
      </c>
      <c r="D25" s="21"/>
      <c r="E25" s="21">
        <v>2.1</v>
      </c>
      <c r="F25" s="21">
        <f t="shared" si="3"/>
        <v>1.2522361359570664</v>
      </c>
      <c r="G25" s="21"/>
      <c r="H25" s="21">
        <f t="shared" si="4"/>
        <v>2.1</v>
      </c>
    </row>
    <row r="26" spans="1:8" s="12" customFormat="1" ht="35.25" customHeight="1">
      <c r="A26" s="30">
        <v>18010300</v>
      </c>
      <c r="B26" s="28" t="s">
        <v>42</v>
      </c>
      <c r="C26" s="21">
        <v>62.5</v>
      </c>
      <c r="D26" s="21">
        <v>3</v>
      </c>
      <c r="E26" s="21">
        <v>47.7</v>
      </c>
      <c r="F26" s="21">
        <f t="shared" si="3"/>
        <v>76.32000000000001</v>
      </c>
      <c r="G26" s="21">
        <f>E26/D26*100</f>
        <v>1590</v>
      </c>
      <c r="H26" s="21">
        <f t="shared" si="4"/>
        <v>44.7</v>
      </c>
    </row>
    <row r="27" spans="1:8" s="12" customFormat="1" ht="31.5" customHeight="1">
      <c r="A27" s="30">
        <v>18010400</v>
      </c>
      <c r="B27" s="28" t="s">
        <v>48</v>
      </c>
      <c r="C27" s="21">
        <v>142.4</v>
      </c>
      <c r="D27" s="21">
        <v>25.1</v>
      </c>
      <c r="E27" s="21">
        <v>27.6</v>
      </c>
      <c r="F27" s="21">
        <f t="shared" si="3"/>
        <v>19.382022471910112</v>
      </c>
      <c r="G27" s="21">
        <f aca="true" t="shared" si="5" ref="G27:G32">E27/D27*100</f>
        <v>109.96015936254979</v>
      </c>
      <c r="H27" s="21">
        <f t="shared" si="4"/>
        <v>2.5</v>
      </c>
    </row>
    <row r="28" spans="1:8" s="18" customFormat="1" ht="15.75" customHeight="1">
      <c r="A28" s="31"/>
      <c r="B28" s="33" t="s">
        <v>4</v>
      </c>
      <c r="C28" s="34">
        <f>SUM(C29:C32)</f>
        <v>2338.9</v>
      </c>
      <c r="D28" s="34">
        <f>SUM(D29:D32)</f>
        <v>312.1</v>
      </c>
      <c r="E28" s="34">
        <f>SUM(E29:E32)</f>
        <v>347.8</v>
      </c>
      <c r="F28" s="34">
        <f t="shared" si="3"/>
        <v>14.870238146137075</v>
      </c>
      <c r="G28" s="34">
        <f t="shared" si="5"/>
        <v>111.43864146107016</v>
      </c>
      <c r="H28" s="34">
        <f t="shared" si="4"/>
        <v>35.69999999999999</v>
      </c>
    </row>
    <row r="29" spans="1:8" s="12" customFormat="1" ht="18.75" customHeight="1">
      <c r="A29" s="30">
        <v>18010500</v>
      </c>
      <c r="B29" s="20" t="s">
        <v>11</v>
      </c>
      <c r="C29" s="21">
        <v>613.6</v>
      </c>
      <c r="D29" s="21">
        <v>103.4</v>
      </c>
      <c r="E29" s="21">
        <v>129.9</v>
      </c>
      <c r="F29" s="21">
        <f t="shared" si="3"/>
        <v>21.17014341590613</v>
      </c>
      <c r="G29" s="21">
        <f t="shared" si="5"/>
        <v>125.62862669245646</v>
      </c>
      <c r="H29" s="21">
        <f t="shared" si="4"/>
        <v>26.5</v>
      </c>
    </row>
    <row r="30" spans="1:8" s="12" customFormat="1" ht="18" customHeight="1">
      <c r="A30" s="30">
        <v>18010600</v>
      </c>
      <c r="B30" s="20" t="s">
        <v>12</v>
      </c>
      <c r="C30" s="19">
        <v>1151.8</v>
      </c>
      <c r="D30" s="21">
        <v>187.7</v>
      </c>
      <c r="E30" s="21">
        <v>183.3</v>
      </c>
      <c r="F30" s="21">
        <f t="shared" si="3"/>
        <v>15.914221218961627</v>
      </c>
      <c r="G30" s="21">
        <f t="shared" si="5"/>
        <v>97.65583377730422</v>
      </c>
      <c r="H30" s="21">
        <f t="shared" si="4"/>
        <v>-4.399999999999977</v>
      </c>
    </row>
    <row r="31" spans="1:8" s="12" customFormat="1" ht="20.25" customHeight="1">
      <c r="A31" s="30">
        <v>18010700</v>
      </c>
      <c r="B31" s="20" t="s">
        <v>13</v>
      </c>
      <c r="C31" s="21">
        <v>419</v>
      </c>
      <c r="D31" s="21">
        <v>0.5</v>
      </c>
      <c r="E31" s="21">
        <v>5.2</v>
      </c>
      <c r="F31" s="21">
        <f t="shared" si="3"/>
        <v>1.2410501193317425</v>
      </c>
      <c r="G31" s="21">
        <f t="shared" si="5"/>
        <v>1040</v>
      </c>
      <c r="H31" s="21">
        <f t="shared" si="4"/>
        <v>4.7</v>
      </c>
    </row>
    <row r="32" spans="1:8" s="12" customFormat="1" ht="20.25" customHeight="1">
      <c r="A32" s="30">
        <v>18010900</v>
      </c>
      <c r="B32" s="20" t="s">
        <v>14</v>
      </c>
      <c r="C32" s="21">
        <v>154.5</v>
      </c>
      <c r="D32" s="21">
        <v>20.5</v>
      </c>
      <c r="E32" s="21">
        <v>29.4</v>
      </c>
      <c r="F32" s="21">
        <f t="shared" si="3"/>
        <v>19.02912621359223</v>
      </c>
      <c r="G32" s="21">
        <f t="shared" si="5"/>
        <v>143.41463414634146</v>
      </c>
      <c r="H32" s="21">
        <f t="shared" si="4"/>
        <v>8.899999999999999</v>
      </c>
    </row>
    <row r="33" spans="1:8" s="12" customFormat="1" ht="20.25" customHeight="1" hidden="1">
      <c r="A33" s="30">
        <v>18011100</v>
      </c>
      <c r="B33" s="20" t="s">
        <v>54</v>
      </c>
      <c r="C33" s="21"/>
      <c r="D33" s="21"/>
      <c r="E33" s="21"/>
      <c r="F33" s="21" t="e">
        <f t="shared" si="3"/>
        <v>#DIV/0!</v>
      </c>
      <c r="G33" s="21"/>
      <c r="H33" s="21">
        <f t="shared" si="4"/>
        <v>0</v>
      </c>
    </row>
    <row r="34" spans="1:8" s="12" customFormat="1" ht="20.25" customHeight="1" hidden="1">
      <c r="A34" s="30"/>
      <c r="B34" s="20"/>
      <c r="C34" s="21"/>
      <c r="D34" s="21"/>
      <c r="E34" s="21"/>
      <c r="F34" s="21"/>
      <c r="G34" s="21"/>
      <c r="H34" s="21"/>
    </row>
    <row r="35" spans="1:8" s="18" customFormat="1" ht="16.5" customHeight="1">
      <c r="A35" s="31">
        <v>18030000</v>
      </c>
      <c r="B35" s="22" t="s">
        <v>32</v>
      </c>
      <c r="C35" s="17">
        <f>C36</f>
        <v>1</v>
      </c>
      <c r="D35" s="17">
        <f>D36</f>
        <v>0</v>
      </c>
      <c r="E35" s="17">
        <f>E36</f>
        <v>0.3</v>
      </c>
      <c r="F35" s="17">
        <f>E35/C35*100</f>
        <v>30</v>
      </c>
      <c r="G35" s="17"/>
      <c r="H35" s="17">
        <f>H36</f>
        <v>0.3</v>
      </c>
    </row>
    <row r="36" spans="1:8" s="18" customFormat="1" ht="16.5" customHeight="1">
      <c r="A36" s="30">
        <v>18030200</v>
      </c>
      <c r="B36" s="23" t="s">
        <v>33</v>
      </c>
      <c r="C36" s="21">
        <v>1</v>
      </c>
      <c r="D36" s="21"/>
      <c r="E36" s="21">
        <v>0.3</v>
      </c>
      <c r="F36" s="21">
        <f>E36/C36*100</f>
        <v>30</v>
      </c>
      <c r="G36" s="21"/>
      <c r="H36" s="21">
        <f aca="true" t="shared" si="6" ref="H36:H47">E36-D36</f>
        <v>0.3</v>
      </c>
    </row>
    <row r="37" spans="1:8" s="18" customFormat="1" ht="31.5" customHeight="1" hidden="1">
      <c r="A37" s="31">
        <v>18040000</v>
      </c>
      <c r="B37" s="22" t="s">
        <v>43</v>
      </c>
      <c r="C37" s="17"/>
      <c r="D37" s="17"/>
      <c r="E37" s="17"/>
      <c r="F37" s="17"/>
      <c r="G37" s="17"/>
      <c r="H37" s="17">
        <f t="shared" si="6"/>
        <v>0</v>
      </c>
    </row>
    <row r="38" spans="1:8" s="12" customFormat="1" ht="18.75" customHeight="1">
      <c r="A38" s="31">
        <v>18050000</v>
      </c>
      <c r="B38" s="22" t="s">
        <v>44</v>
      </c>
      <c r="C38" s="17">
        <f>SUM(C39:C41)</f>
        <v>4846.7</v>
      </c>
      <c r="D38" s="17">
        <f>SUM(D39:D41)</f>
        <v>894.4</v>
      </c>
      <c r="E38" s="17">
        <f>SUM(E39:E41)</f>
        <v>1392.3</v>
      </c>
      <c r="F38" s="17">
        <f aca="true" t="shared" si="7" ref="F38:F43">E38/C38*100</f>
        <v>28.726762539459838</v>
      </c>
      <c r="G38" s="17">
        <f aca="true" t="shared" si="8" ref="G38:G43">E38/D38*100</f>
        <v>155.66860465116278</v>
      </c>
      <c r="H38" s="17">
        <f t="shared" si="6"/>
        <v>497.9</v>
      </c>
    </row>
    <row r="39" spans="1:8" s="18" customFormat="1" ht="21" customHeight="1">
      <c r="A39" s="30">
        <v>18050300</v>
      </c>
      <c r="B39" s="23" t="s">
        <v>45</v>
      </c>
      <c r="C39" s="21">
        <v>627.2</v>
      </c>
      <c r="D39" s="21">
        <v>158.8</v>
      </c>
      <c r="E39" s="21">
        <v>131</v>
      </c>
      <c r="F39" s="21">
        <f t="shared" si="7"/>
        <v>20.886479591836732</v>
      </c>
      <c r="G39" s="21">
        <f t="shared" si="8"/>
        <v>82.49370277078086</v>
      </c>
      <c r="H39" s="21">
        <f t="shared" si="6"/>
        <v>-27.80000000000001</v>
      </c>
    </row>
    <row r="40" spans="1:8" s="18" customFormat="1" ht="22.5" customHeight="1">
      <c r="A40" s="30">
        <v>18050400</v>
      </c>
      <c r="B40" s="23" t="s">
        <v>46</v>
      </c>
      <c r="C40" s="21">
        <v>3859</v>
      </c>
      <c r="D40" s="21">
        <v>677.5</v>
      </c>
      <c r="E40" s="21">
        <v>1146.3</v>
      </c>
      <c r="F40" s="21">
        <f t="shared" si="7"/>
        <v>29.70458668048717</v>
      </c>
      <c r="G40" s="21">
        <f t="shared" si="8"/>
        <v>169.19557195571954</v>
      </c>
      <c r="H40" s="21">
        <f t="shared" si="6"/>
        <v>468.79999999999995</v>
      </c>
    </row>
    <row r="41" spans="1:8" s="12" customFormat="1" ht="47.25" customHeight="1">
      <c r="A41" s="30">
        <v>18050500</v>
      </c>
      <c r="B41" s="23" t="s">
        <v>47</v>
      </c>
      <c r="C41" s="19">
        <v>360.5</v>
      </c>
      <c r="D41" s="19">
        <v>58.1</v>
      </c>
      <c r="E41" s="21">
        <v>115</v>
      </c>
      <c r="F41" s="21">
        <f t="shared" si="7"/>
        <v>31.900138696255205</v>
      </c>
      <c r="G41" s="21">
        <f t="shared" si="8"/>
        <v>197.93459552495696</v>
      </c>
      <c r="H41" s="21">
        <f t="shared" si="6"/>
        <v>56.9</v>
      </c>
    </row>
    <row r="42" spans="1:8" s="12" customFormat="1" ht="18.75" customHeight="1" hidden="1">
      <c r="A42" s="31"/>
      <c r="B42" s="22"/>
      <c r="C42" s="17">
        <f>SUM(C43:C45)</f>
        <v>0</v>
      </c>
      <c r="D42" s="17">
        <f>SUM(D43:D45)</f>
        <v>0</v>
      </c>
      <c r="E42" s="17">
        <f>SUM(E43:E45)</f>
        <v>0</v>
      </c>
      <c r="F42" s="17" t="e">
        <f t="shared" si="7"/>
        <v>#DIV/0!</v>
      </c>
      <c r="G42" s="17" t="e">
        <f t="shared" si="8"/>
        <v>#DIV/0!</v>
      </c>
      <c r="H42" s="17">
        <f t="shared" si="6"/>
        <v>0</v>
      </c>
    </row>
    <row r="43" spans="1:8" s="18" customFormat="1" ht="33" customHeight="1" hidden="1">
      <c r="A43" s="30"/>
      <c r="B43" s="23"/>
      <c r="C43" s="21"/>
      <c r="D43" s="21"/>
      <c r="E43" s="21"/>
      <c r="F43" s="21" t="e">
        <f t="shared" si="7"/>
        <v>#DIV/0!</v>
      </c>
      <c r="G43" s="21" t="e">
        <f t="shared" si="8"/>
        <v>#DIV/0!</v>
      </c>
      <c r="H43" s="21">
        <f t="shared" si="6"/>
        <v>0</v>
      </c>
    </row>
    <row r="44" spans="1:8" s="12" customFormat="1" ht="30" customHeight="1" hidden="1">
      <c r="A44" s="30"/>
      <c r="B44" s="23"/>
      <c r="C44" s="21"/>
      <c r="D44" s="21"/>
      <c r="E44" s="21"/>
      <c r="F44" s="21"/>
      <c r="G44" s="21"/>
      <c r="H44" s="21">
        <f t="shared" si="6"/>
        <v>0</v>
      </c>
    </row>
    <row r="45" spans="1:8" s="12" customFormat="1" ht="47.25" customHeight="1" hidden="1">
      <c r="A45" s="30"/>
      <c r="B45" s="23"/>
      <c r="C45" s="21"/>
      <c r="D45" s="21"/>
      <c r="E45" s="21"/>
      <c r="F45" s="21" t="e">
        <f>E45/C45*100</f>
        <v>#DIV/0!</v>
      </c>
      <c r="G45" s="21" t="e">
        <f>E45/D45*100</f>
        <v>#DIV/0!</v>
      </c>
      <c r="H45" s="21">
        <f t="shared" si="6"/>
        <v>0</v>
      </c>
    </row>
    <row r="46" spans="1:8" s="18" customFormat="1" ht="15.75">
      <c r="A46" s="31">
        <v>20000000</v>
      </c>
      <c r="B46" s="16" t="s">
        <v>5</v>
      </c>
      <c r="C46" s="17">
        <f>C48+C57+C62+C52+C61+C56+C47</f>
        <v>334.70000000000005</v>
      </c>
      <c r="D46" s="17">
        <f>D48+D57+D62+D52+D61+D56+D47</f>
        <v>54.699999999999996</v>
      </c>
      <c r="E46" s="17">
        <f>E48+E57+E62+E52+E61+E56+E47</f>
        <v>81.20000000000002</v>
      </c>
      <c r="F46" s="17">
        <f>E46/C46*100</f>
        <v>24.26053181953989</v>
      </c>
      <c r="G46" s="17">
        <f>E46/D46*100</f>
        <v>148.44606946983552</v>
      </c>
      <c r="H46" s="17">
        <f t="shared" si="6"/>
        <v>26.50000000000002</v>
      </c>
    </row>
    <row r="47" spans="1:8" s="18" customFormat="1" ht="29.25" customHeight="1">
      <c r="A47" s="30">
        <v>21050000</v>
      </c>
      <c r="B47" s="28" t="s">
        <v>15</v>
      </c>
      <c r="C47" s="21"/>
      <c r="D47" s="21"/>
      <c r="E47" s="21">
        <v>1.9</v>
      </c>
      <c r="F47" s="21"/>
      <c r="G47" s="21"/>
      <c r="H47" s="21">
        <f t="shared" si="6"/>
        <v>1.9</v>
      </c>
    </row>
    <row r="48" spans="1:8" s="18" customFormat="1" ht="21.75" customHeight="1">
      <c r="A48" s="31">
        <v>21080000</v>
      </c>
      <c r="B48" s="29" t="s">
        <v>6</v>
      </c>
      <c r="C48" s="17">
        <f>C49+C50</f>
        <v>6.5</v>
      </c>
      <c r="D48" s="17">
        <f>D49+D50</f>
        <v>0.30000000000000004</v>
      </c>
      <c r="E48" s="17">
        <f>E49+E50</f>
        <v>10.899999999999999</v>
      </c>
      <c r="F48" s="17">
        <f>E48/C48*100</f>
        <v>167.69230769230768</v>
      </c>
      <c r="G48" s="17">
        <f>E48/D48*100</f>
        <v>3633.333333333332</v>
      </c>
      <c r="H48" s="17">
        <f>E48-D48</f>
        <v>10.599999999999998</v>
      </c>
    </row>
    <row r="49" spans="1:8" s="18" customFormat="1" ht="15.75" customHeight="1">
      <c r="A49" s="30">
        <v>21081100</v>
      </c>
      <c r="B49" s="20" t="s">
        <v>18</v>
      </c>
      <c r="C49" s="21">
        <v>3.2</v>
      </c>
      <c r="D49" s="21">
        <v>0.1</v>
      </c>
      <c r="E49" s="19">
        <v>0.2</v>
      </c>
      <c r="F49" s="21">
        <f>E49/C49*100</f>
        <v>6.25</v>
      </c>
      <c r="G49" s="21">
        <f>E49/D49*100</f>
        <v>200</v>
      </c>
      <c r="H49" s="21">
        <f>E49-D49</f>
        <v>0.1</v>
      </c>
    </row>
    <row r="50" spans="1:8" s="18" customFormat="1" ht="49.5" customHeight="1">
      <c r="A50" s="30">
        <v>21081500</v>
      </c>
      <c r="B50" s="28" t="s">
        <v>59</v>
      </c>
      <c r="C50" s="21">
        <v>3.3</v>
      </c>
      <c r="D50" s="21">
        <v>0.2</v>
      </c>
      <c r="E50" s="21">
        <v>10.7</v>
      </c>
      <c r="F50" s="21">
        <f>E50/C50*100</f>
        <v>324.24242424242425</v>
      </c>
      <c r="G50" s="21">
        <f>E50/D50*100</f>
        <v>5349.999999999999</v>
      </c>
      <c r="H50" s="21">
        <f>E50-D50</f>
        <v>10.5</v>
      </c>
    </row>
    <row r="51" spans="1:8" s="18" customFormat="1" ht="22.5" customHeight="1" hidden="1">
      <c r="A51" s="30">
        <v>21081500</v>
      </c>
      <c r="B51" s="20"/>
      <c r="C51" s="21"/>
      <c r="D51" s="21"/>
      <c r="E51" s="21"/>
      <c r="F51" s="21"/>
      <c r="G51" s="21"/>
      <c r="H51" s="21"/>
    </row>
    <row r="52" spans="1:8" s="18" customFormat="1" ht="16.5" customHeight="1">
      <c r="A52" s="31">
        <v>22010000</v>
      </c>
      <c r="B52" s="29" t="s">
        <v>31</v>
      </c>
      <c r="C52" s="17">
        <f>C54+C55+C53</f>
        <v>310.1</v>
      </c>
      <c r="D52" s="17">
        <f>D54+D55+D53</f>
        <v>51.4</v>
      </c>
      <c r="E52" s="17">
        <f>E54+E55+E53</f>
        <v>65</v>
      </c>
      <c r="F52" s="17">
        <f aca="true" t="shared" si="9" ref="F52:F58">E52/C52*100</f>
        <v>20.96098032892615</v>
      </c>
      <c r="G52" s="17">
        <f>E52/D52*100</f>
        <v>126.45914396887159</v>
      </c>
      <c r="H52" s="17">
        <f aca="true" t="shared" si="10" ref="H52:H58">E52-D52</f>
        <v>13.600000000000001</v>
      </c>
    </row>
    <row r="53" spans="1:8" s="18" customFormat="1" ht="31.5" customHeight="1">
      <c r="A53" s="30">
        <v>22010300</v>
      </c>
      <c r="B53" s="28" t="s">
        <v>57</v>
      </c>
      <c r="C53" s="21">
        <v>60</v>
      </c>
      <c r="D53" s="21">
        <v>10</v>
      </c>
      <c r="E53" s="21">
        <v>14</v>
      </c>
      <c r="F53" s="21">
        <f t="shared" si="9"/>
        <v>23.333333333333332</v>
      </c>
      <c r="G53" s="21">
        <f>E53/D53*100</f>
        <v>140</v>
      </c>
      <c r="H53" s="21">
        <f t="shared" si="10"/>
        <v>4</v>
      </c>
    </row>
    <row r="54" spans="1:8" s="18" customFormat="1" ht="20.25" customHeight="1">
      <c r="A54" s="30">
        <v>22012500</v>
      </c>
      <c r="B54" s="28" t="s">
        <v>50</v>
      </c>
      <c r="C54" s="21">
        <v>10.1</v>
      </c>
      <c r="D54" s="21">
        <v>1.4</v>
      </c>
      <c r="E54" s="21">
        <v>1.7</v>
      </c>
      <c r="F54" s="21">
        <f t="shared" si="9"/>
        <v>16.831683168316832</v>
      </c>
      <c r="G54" s="21">
        <f>E54/D54*100</f>
        <v>121.42857142857144</v>
      </c>
      <c r="H54" s="21">
        <f t="shared" si="10"/>
        <v>0.30000000000000004</v>
      </c>
    </row>
    <row r="55" spans="1:8" s="18" customFormat="1" ht="33" customHeight="1">
      <c r="A55" s="30">
        <v>22012600</v>
      </c>
      <c r="B55" s="28" t="s">
        <v>56</v>
      </c>
      <c r="C55" s="21">
        <v>240</v>
      </c>
      <c r="D55" s="21">
        <v>40</v>
      </c>
      <c r="E55" s="21">
        <v>49.3</v>
      </c>
      <c r="F55" s="21">
        <f t="shared" si="9"/>
        <v>20.541666666666668</v>
      </c>
      <c r="G55" s="21">
        <f>E55/D55*100</f>
        <v>123.25</v>
      </c>
      <c r="H55" s="21">
        <f t="shared" si="10"/>
        <v>9.299999999999997</v>
      </c>
    </row>
    <row r="56" spans="1:8" s="18" customFormat="1" ht="54.75" customHeight="1">
      <c r="A56" s="31">
        <v>22080400</v>
      </c>
      <c r="B56" s="29" t="s">
        <v>60</v>
      </c>
      <c r="C56" s="17">
        <v>18</v>
      </c>
      <c r="D56" s="17">
        <v>3</v>
      </c>
      <c r="E56" s="17">
        <v>3.4</v>
      </c>
      <c r="F56" s="17">
        <f t="shared" si="9"/>
        <v>18.88888888888889</v>
      </c>
      <c r="G56" s="17">
        <f>E56/D56*100</f>
        <v>113.33333333333333</v>
      </c>
      <c r="H56" s="17">
        <f t="shared" si="10"/>
        <v>0.3999999999999999</v>
      </c>
    </row>
    <row r="57" spans="1:8" s="18" customFormat="1" ht="18" customHeight="1">
      <c r="A57" s="31">
        <v>22090000</v>
      </c>
      <c r="B57" s="16" t="s">
        <v>7</v>
      </c>
      <c r="C57" s="17">
        <f>SUM(C58:C60)</f>
        <v>0.1</v>
      </c>
      <c r="D57" s="17">
        <f>SUM(D58:D60)</f>
        <v>0</v>
      </c>
      <c r="E57" s="17">
        <f>SUM(E58:E60)</f>
        <v>0</v>
      </c>
      <c r="F57" s="17">
        <f t="shared" si="9"/>
        <v>0</v>
      </c>
      <c r="G57" s="17"/>
      <c r="H57" s="17">
        <f t="shared" si="10"/>
        <v>0</v>
      </c>
    </row>
    <row r="58" spans="1:8" s="12" customFormat="1" ht="51" customHeight="1">
      <c r="A58" s="30">
        <v>22090100</v>
      </c>
      <c r="B58" s="23" t="s">
        <v>16</v>
      </c>
      <c r="C58" s="21">
        <v>0.1</v>
      </c>
      <c r="D58" s="21"/>
      <c r="E58" s="21"/>
      <c r="F58" s="21">
        <f t="shared" si="9"/>
        <v>0</v>
      </c>
      <c r="G58" s="21"/>
      <c r="H58" s="21">
        <f t="shared" si="10"/>
        <v>0</v>
      </c>
    </row>
    <row r="59" spans="1:8" s="12" customFormat="1" ht="27" customHeight="1" hidden="1">
      <c r="A59" s="30">
        <v>22090200</v>
      </c>
      <c r="B59" s="23" t="s">
        <v>49</v>
      </c>
      <c r="C59" s="21"/>
      <c r="D59" s="21"/>
      <c r="E59" s="21"/>
      <c r="F59" s="21"/>
      <c r="G59" s="21"/>
      <c r="H59" s="21"/>
    </row>
    <row r="60" spans="1:8" s="12" customFormat="1" ht="32.25" customHeight="1" hidden="1">
      <c r="A60" s="30">
        <v>22090400</v>
      </c>
      <c r="B60" s="23" t="s">
        <v>17</v>
      </c>
      <c r="C60" s="21"/>
      <c r="D60" s="21"/>
      <c r="E60" s="21"/>
      <c r="F60" s="21" t="e">
        <f>E60/C60*100</f>
        <v>#DIV/0!</v>
      </c>
      <c r="G60" s="21" t="e">
        <f>E60/D60*100</f>
        <v>#DIV/0!</v>
      </c>
      <c r="H60" s="21">
        <f aca="true" t="shared" si="11" ref="H60:H66">E60-D60</f>
        <v>0</v>
      </c>
    </row>
    <row r="61" spans="1:8" s="12" customFormat="1" ht="45" customHeight="1" hidden="1">
      <c r="A61" s="31">
        <v>22130000</v>
      </c>
      <c r="B61" s="22" t="s">
        <v>53</v>
      </c>
      <c r="C61" s="17"/>
      <c r="D61" s="17"/>
      <c r="E61" s="17"/>
      <c r="F61" s="17"/>
      <c r="G61" s="17"/>
      <c r="H61" s="17">
        <f t="shared" si="11"/>
        <v>0</v>
      </c>
    </row>
    <row r="62" spans="1:8" s="18" customFormat="1" ht="18" customHeight="1" hidden="1">
      <c r="A62" s="31">
        <v>24000000</v>
      </c>
      <c r="B62" s="16" t="s">
        <v>19</v>
      </c>
      <c r="C62" s="17">
        <f>C63</f>
        <v>0</v>
      </c>
      <c r="D62" s="17">
        <f>D63</f>
        <v>0</v>
      </c>
      <c r="E62" s="17">
        <f>E63</f>
        <v>0</v>
      </c>
      <c r="F62" s="17"/>
      <c r="G62" s="17"/>
      <c r="H62" s="17">
        <f t="shared" si="11"/>
        <v>0</v>
      </c>
    </row>
    <row r="63" spans="1:8" s="12" customFormat="1" ht="18" customHeight="1" hidden="1">
      <c r="A63" s="30">
        <v>24060300</v>
      </c>
      <c r="B63" s="20" t="s">
        <v>6</v>
      </c>
      <c r="C63" s="21"/>
      <c r="D63" s="21"/>
      <c r="E63" s="21"/>
      <c r="F63" s="21"/>
      <c r="G63" s="21"/>
      <c r="H63" s="21">
        <f t="shared" si="11"/>
        <v>0</v>
      </c>
    </row>
    <row r="64" spans="1:8" s="12" customFormat="1" ht="18" customHeight="1" hidden="1">
      <c r="A64" s="31">
        <v>30000000</v>
      </c>
      <c r="B64" s="16" t="s">
        <v>51</v>
      </c>
      <c r="C64" s="17">
        <f>C65</f>
        <v>0</v>
      </c>
      <c r="D64" s="17">
        <f>D65</f>
        <v>0</v>
      </c>
      <c r="E64" s="17">
        <f>E65</f>
        <v>0</v>
      </c>
      <c r="F64" s="17" t="e">
        <f>E64/C64*100</f>
        <v>#DIV/0!</v>
      </c>
      <c r="G64" s="17" t="e">
        <f>E64/D64*100</f>
        <v>#DIV/0!</v>
      </c>
      <c r="H64" s="17">
        <f t="shared" si="11"/>
        <v>0</v>
      </c>
    </row>
    <row r="65" spans="1:8" s="12" customFormat="1" ht="51" customHeight="1" hidden="1">
      <c r="A65" s="30">
        <v>31010200</v>
      </c>
      <c r="B65" s="28" t="s">
        <v>52</v>
      </c>
      <c r="C65" s="21"/>
      <c r="D65" s="21"/>
      <c r="E65" s="21"/>
      <c r="F65" s="21" t="e">
        <f>E65/C65*100</f>
        <v>#DIV/0!</v>
      </c>
      <c r="G65" s="21" t="e">
        <f>E65/D65*100</f>
        <v>#DIV/0!</v>
      </c>
      <c r="H65" s="21">
        <f t="shared" si="11"/>
        <v>0</v>
      </c>
    </row>
    <row r="66" spans="1:8" ht="24" customHeight="1">
      <c r="A66" s="24"/>
      <c r="B66" s="25" t="s">
        <v>21</v>
      </c>
      <c r="C66" s="17">
        <f>C6+C46+C64</f>
        <v>19154.5</v>
      </c>
      <c r="D66" s="17">
        <f>D6+D46+D64</f>
        <v>2738.2</v>
      </c>
      <c r="E66" s="17">
        <f>E6+E46+E64</f>
        <v>4103</v>
      </c>
      <c r="F66" s="17">
        <f>E66/C66*100</f>
        <v>21.420553916834166</v>
      </c>
      <c r="G66" s="17">
        <f>E66/D66*100</f>
        <v>149.84296253012928</v>
      </c>
      <c r="H66" s="17">
        <f t="shared" si="11"/>
        <v>1364.8000000000002</v>
      </c>
    </row>
  </sheetData>
  <sheetProtection/>
  <mergeCells count="3">
    <mergeCell ref="H4:H5"/>
    <mergeCell ref="F4:G4"/>
    <mergeCell ref="C4:D4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landscape" paperSize="9" scale="9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PageLayoutView="0" workbookViewId="0" topLeftCell="A1">
      <selection activeCell="N15" sqref="N15"/>
    </sheetView>
  </sheetViews>
  <sheetFormatPr defaultColWidth="8.796875" defaultRowHeight="14.25"/>
  <cols>
    <col min="1" max="1" width="10.5" style="5" customWidth="1"/>
    <col min="2" max="2" width="65.19921875" style="26" customWidth="1"/>
    <col min="3" max="3" width="9.69921875" style="43" customWidth="1"/>
    <col min="4" max="4" width="9.19921875" style="43" customWidth="1"/>
    <col min="5" max="5" width="10.5" style="43" customWidth="1"/>
    <col min="6" max="6" width="8.3984375" style="27" customWidth="1"/>
    <col min="7" max="7" width="9.09765625" style="27" customWidth="1"/>
    <col min="8" max="16384" width="8.69921875" style="5" customWidth="1"/>
  </cols>
  <sheetData>
    <row r="1" spans="1:8" ht="15.75">
      <c r="A1" s="1"/>
      <c r="B1" s="2" t="s">
        <v>8</v>
      </c>
      <c r="C1" s="35"/>
      <c r="D1" s="35"/>
      <c r="E1" s="36"/>
      <c r="F1" s="4"/>
      <c r="G1" s="4"/>
      <c r="H1" s="1"/>
    </row>
    <row r="2" spans="1:8" ht="15.75">
      <c r="A2" s="6"/>
      <c r="B2" s="2" t="s">
        <v>20</v>
      </c>
      <c r="C2" s="35"/>
      <c r="D2" s="35"/>
      <c r="E2" s="35"/>
      <c r="F2" s="7"/>
      <c r="G2" s="7"/>
      <c r="H2" s="6"/>
    </row>
    <row r="3" spans="1:8" ht="15.75">
      <c r="A3" s="1"/>
      <c r="B3" s="8" t="s">
        <v>68</v>
      </c>
      <c r="C3" s="36"/>
      <c r="D3" s="36"/>
      <c r="E3" s="36"/>
      <c r="F3" s="4"/>
      <c r="G3" s="4"/>
      <c r="H3" s="1" t="s">
        <v>9</v>
      </c>
    </row>
    <row r="4" spans="1:8" s="12" customFormat="1" ht="20.25" customHeight="1">
      <c r="A4" s="9" t="s">
        <v>0</v>
      </c>
      <c r="B4" s="10" t="s">
        <v>2</v>
      </c>
      <c r="C4" s="61" t="s">
        <v>24</v>
      </c>
      <c r="D4" s="62"/>
      <c r="E4" s="37" t="s">
        <v>26</v>
      </c>
      <c r="F4" s="57" t="s">
        <v>25</v>
      </c>
      <c r="G4" s="58"/>
      <c r="H4" s="55" t="s">
        <v>1</v>
      </c>
    </row>
    <row r="5" spans="1:8" s="12" customFormat="1" ht="14.25" customHeight="1">
      <c r="A5" s="13"/>
      <c r="B5" s="14"/>
      <c r="C5" s="37">
        <v>2019</v>
      </c>
      <c r="D5" s="38" t="s">
        <v>22</v>
      </c>
      <c r="E5" s="37">
        <v>2019</v>
      </c>
      <c r="F5" s="11" t="s">
        <v>58</v>
      </c>
      <c r="G5" s="32" t="s">
        <v>23</v>
      </c>
      <c r="H5" s="56"/>
    </row>
    <row r="6" spans="1:8" s="18" customFormat="1" ht="19.5" customHeight="1">
      <c r="A6" s="31">
        <v>10000000</v>
      </c>
      <c r="B6" s="16" t="s">
        <v>3</v>
      </c>
      <c r="C6" s="39">
        <f>C7+C12+C14+C18+C22+C42</f>
        <v>20212.100000000002</v>
      </c>
      <c r="D6" s="39">
        <f>D7+D12+D14+D18+D22+D42</f>
        <v>13407.3</v>
      </c>
      <c r="E6" s="39">
        <f>E7+E12+E14+E18+E22+E42</f>
        <v>15216.800000000001</v>
      </c>
      <c r="F6" s="17">
        <f aca="true" t="shared" si="0" ref="F6:F15">E6/C6*100</f>
        <v>75.28559625175019</v>
      </c>
      <c r="G6" s="17">
        <f aca="true" t="shared" si="1" ref="G6:G15">E6/D6*100</f>
        <v>113.49637883839404</v>
      </c>
      <c r="H6" s="17">
        <f aca="true" t="shared" si="2" ref="H6:H20">E6-D6</f>
        <v>1809.5000000000018</v>
      </c>
    </row>
    <row r="7" spans="1:8" s="46" customFormat="1" ht="19.5" customHeight="1">
      <c r="A7" s="44">
        <v>11010000</v>
      </c>
      <c r="B7" s="45" t="s">
        <v>34</v>
      </c>
      <c r="C7" s="39">
        <f>SUM(C8:C11)</f>
        <v>8298.7</v>
      </c>
      <c r="D7" s="39">
        <f>SUM(D8:D11)</f>
        <v>5332.5</v>
      </c>
      <c r="E7" s="39">
        <f>SUM(E8:E11)</f>
        <v>5932.400000000001</v>
      </c>
      <c r="F7" s="39">
        <f t="shared" si="0"/>
        <v>71.48589538120429</v>
      </c>
      <c r="G7" s="39">
        <f t="shared" si="1"/>
        <v>111.24988279418659</v>
      </c>
      <c r="H7" s="39">
        <f t="shared" si="2"/>
        <v>599.9000000000005</v>
      </c>
    </row>
    <row r="8" spans="1:8" s="49" customFormat="1" ht="32.25" customHeight="1">
      <c r="A8" s="47">
        <v>11010100</v>
      </c>
      <c r="B8" s="48" t="s">
        <v>28</v>
      </c>
      <c r="C8" s="40">
        <v>7664.7</v>
      </c>
      <c r="D8" s="40">
        <v>4953.5</v>
      </c>
      <c r="E8" s="40">
        <v>5538</v>
      </c>
      <c r="F8" s="40">
        <f t="shared" si="0"/>
        <v>72.25331715527027</v>
      </c>
      <c r="G8" s="40">
        <f t="shared" si="1"/>
        <v>111.7997375593015</v>
      </c>
      <c r="H8" s="40">
        <f t="shared" si="2"/>
        <v>584.5</v>
      </c>
    </row>
    <row r="9" spans="1:8" s="49" customFormat="1" ht="43.5" customHeight="1" hidden="1">
      <c r="A9" s="47">
        <v>11010200</v>
      </c>
      <c r="B9" s="48" t="s">
        <v>29</v>
      </c>
      <c r="C9" s="40"/>
      <c r="D9" s="40"/>
      <c r="E9" s="40"/>
      <c r="F9" s="40" t="e">
        <f t="shared" si="0"/>
        <v>#DIV/0!</v>
      </c>
      <c r="G9" s="40" t="e">
        <f t="shared" si="1"/>
        <v>#DIV/0!</v>
      </c>
      <c r="H9" s="40">
        <f t="shared" si="2"/>
        <v>0</v>
      </c>
    </row>
    <row r="10" spans="1:8" s="49" customFormat="1" ht="31.5" customHeight="1">
      <c r="A10" s="47">
        <v>11010400</v>
      </c>
      <c r="B10" s="48" t="s">
        <v>55</v>
      </c>
      <c r="C10" s="40">
        <v>354</v>
      </c>
      <c r="D10" s="40">
        <v>194</v>
      </c>
      <c r="E10" s="40">
        <v>238.8</v>
      </c>
      <c r="F10" s="40">
        <f t="shared" si="0"/>
        <v>67.45762711864407</v>
      </c>
      <c r="G10" s="40">
        <f t="shared" si="1"/>
        <v>123.09278350515464</v>
      </c>
      <c r="H10" s="40">
        <f t="shared" si="2"/>
        <v>44.80000000000001</v>
      </c>
    </row>
    <row r="11" spans="1:8" s="49" customFormat="1" ht="30" customHeight="1">
      <c r="A11" s="47">
        <v>11010500</v>
      </c>
      <c r="B11" s="48" t="s">
        <v>30</v>
      </c>
      <c r="C11" s="40">
        <v>280</v>
      </c>
      <c r="D11" s="40">
        <v>185</v>
      </c>
      <c r="E11" s="40">
        <v>155.6</v>
      </c>
      <c r="F11" s="40">
        <f t="shared" si="0"/>
        <v>55.57142857142857</v>
      </c>
      <c r="G11" s="40">
        <f t="shared" si="1"/>
        <v>84.1081081081081</v>
      </c>
      <c r="H11" s="40">
        <f t="shared" si="2"/>
        <v>-29.400000000000006</v>
      </c>
    </row>
    <row r="12" spans="1:8" s="46" customFormat="1" ht="16.5" customHeight="1" hidden="1">
      <c r="A12" s="44">
        <v>11020000</v>
      </c>
      <c r="B12" s="45" t="s">
        <v>10</v>
      </c>
      <c r="C12" s="39">
        <f>C13</f>
        <v>0</v>
      </c>
      <c r="D12" s="39">
        <f>D13</f>
        <v>0</v>
      </c>
      <c r="E12" s="39">
        <f>E13</f>
        <v>0</v>
      </c>
      <c r="F12" s="39" t="e">
        <f t="shared" si="0"/>
        <v>#DIV/0!</v>
      </c>
      <c r="G12" s="39" t="e">
        <f t="shared" si="1"/>
        <v>#DIV/0!</v>
      </c>
      <c r="H12" s="39">
        <f t="shared" si="2"/>
        <v>0</v>
      </c>
    </row>
    <row r="13" spans="1:8" s="49" customFormat="1" ht="31.5" customHeight="1" hidden="1">
      <c r="A13" s="47">
        <v>11020200</v>
      </c>
      <c r="B13" s="48" t="s">
        <v>27</v>
      </c>
      <c r="C13" s="40"/>
      <c r="D13" s="40"/>
      <c r="E13" s="40"/>
      <c r="F13" s="40" t="e">
        <f t="shared" si="0"/>
        <v>#DIV/0!</v>
      </c>
      <c r="G13" s="40" t="e">
        <f t="shared" si="1"/>
        <v>#DIV/0!</v>
      </c>
      <c r="H13" s="40">
        <f t="shared" si="2"/>
        <v>0</v>
      </c>
    </row>
    <row r="14" spans="1:8" s="46" customFormat="1" ht="18.75" customHeight="1">
      <c r="A14" s="44">
        <v>13000000</v>
      </c>
      <c r="B14" s="45" t="s">
        <v>35</v>
      </c>
      <c r="C14" s="39">
        <f>C16+C17+C15</f>
        <v>934.5</v>
      </c>
      <c r="D14" s="39">
        <f>D16+D17+D15</f>
        <v>808</v>
      </c>
      <c r="E14" s="39">
        <f>E16+E17+E15</f>
        <v>1275.5</v>
      </c>
      <c r="F14" s="39">
        <f t="shared" si="0"/>
        <v>136.49010165864098</v>
      </c>
      <c r="G14" s="39">
        <f t="shared" si="1"/>
        <v>157.8589108910891</v>
      </c>
      <c r="H14" s="39">
        <f t="shared" si="2"/>
        <v>467.5</v>
      </c>
    </row>
    <row r="15" spans="1:8" s="46" customFormat="1" ht="46.5" customHeight="1">
      <c r="A15" s="47">
        <v>13010100</v>
      </c>
      <c r="B15" s="50" t="s">
        <v>65</v>
      </c>
      <c r="C15" s="40">
        <v>232</v>
      </c>
      <c r="D15" s="40">
        <v>232</v>
      </c>
      <c r="E15" s="40">
        <v>288.6</v>
      </c>
      <c r="F15" s="40">
        <f t="shared" si="0"/>
        <v>124.39655172413795</v>
      </c>
      <c r="G15" s="40">
        <f t="shared" si="1"/>
        <v>124.39655172413795</v>
      </c>
      <c r="H15" s="40">
        <f t="shared" si="2"/>
        <v>56.60000000000002</v>
      </c>
    </row>
    <row r="16" spans="1:8" s="49" customFormat="1" ht="43.5" customHeight="1">
      <c r="A16" s="47">
        <v>13010200</v>
      </c>
      <c r="B16" s="50" t="s">
        <v>36</v>
      </c>
      <c r="C16" s="40">
        <v>702.5</v>
      </c>
      <c r="D16" s="40">
        <v>576</v>
      </c>
      <c r="E16" s="40">
        <v>986.7</v>
      </c>
      <c r="F16" s="40">
        <f>E16/C16*100</f>
        <v>140.45551601423486</v>
      </c>
      <c r="G16" s="40">
        <f>E16/D16*100</f>
        <v>171.30208333333334</v>
      </c>
      <c r="H16" s="40">
        <f t="shared" si="2"/>
        <v>410.70000000000005</v>
      </c>
    </row>
    <row r="17" spans="1:8" s="49" customFormat="1" ht="32.25" customHeight="1">
      <c r="A17" s="47">
        <v>13030100</v>
      </c>
      <c r="B17" s="48" t="s">
        <v>66</v>
      </c>
      <c r="C17" s="40"/>
      <c r="D17" s="40"/>
      <c r="E17" s="40">
        <v>0.2</v>
      </c>
      <c r="F17" s="40"/>
      <c r="G17" s="40"/>
      <c r="H17" s="40">
        <f t="shared" si="2"/>
        <v>0.2</v>
      </c>
    </row>
    <row r="18" spans="1:8" s="49" customFormat="1" ht="20.25" customHeight="1">
      <c r="A18" s="44">
        <v>14000000</v>
      </c>
      <c r="B18" s="51" t="s">
        <v>61</v>
      </c>
      <c r="C18" s="39">
        <f>C19+C20+C21</f>
        <v>2601.7</v>
      </c>
      <c r="D18" s="39">
        <f>D19+D20+D21</f>
        <v>1253.7</v>
      </c>
      <c r="E18" s="39">
        <f>E19+E20+E21</f>
        <v>1109.7</v>
      </c>
      <c r="F18" s="39">
        <f>E18/C18*100</f>
        <v>42.65288080870201</v>
      </c>
      <c r="G18" s="39">
        <f aca="true" t="shared" si="3" ref="G18:G25">E18/D18*100</f>
        <v>88.51399856424982</v>
      </c>
      <c r="H18" s="39">
        <f t="shared" si="2"/>
        <v>-144</v>
      </c>
    </row>
    <row r="19" spans="1:8" s="49" customFormat="1" ht="32.25" customHeight="1">
      <c r="A19" s="47">
        <v>14021900</v>
      </c>
      <c r="B19" s="48" t="s">
        <v>62</v>
      </c>
      <c r="C19" s="40">
        <v>400</v>
      </c>
      <c r="D19" s="40">
        <v>189</v>
      </c>
      <c r="E19" s="40">
        <v>172.6</v>
      </c>
      <c r="F19" s="40">
        <f>E19/C19*100</f>
        <v>43.15</v>
      </c>
      <c r="G19" s="40">
        <f t="shared" si="3"/>
        <v>91.32275132275132</v>
      </c>
      <c r="H19" s="40">
        <f t="shared" si="2"/>
        <v>-16.400000000000006</v>
      </c>
    </row>
    <row r="20" spans="1:8" s="49" customFormat="1" ht="32.25" customHeight="1">
      <c r="A20" s="47">
        <v>14031900</v>
      </c>
      <c r="B20" s="48" t="s">
        <v>63</v>
      </c>
      <c r="C20" s="40">
        <v>1800</v>
      </c>
      <c r="D20" s="40">
        <v>800</v>
      </c>
      <c r="E20" s="40">
        <v>672.7</v>
      </c>
      <c r="F20" s="40">
        <f>E20/C20*100</f>
        <v>37.37222222222222</v>
      </c>
      <c r="G20" s="40">
        <f t="shared" si="3"/>
        <v>84.0875</v>
      </c>
      <c r="H20" s="40">
        <f t="shared" si="2"/>
        <v>-127.29999999999995</v>
      </c>
    </row>
    <row r="21" spans="1:8" s="49" customFormat="1" ht="32.25" customHeight="1">
      <c r="A21" s="47">
        <v>14040000</v>
      </c>
      <c r="B21" s="48" t="s">
        <v>37</v>
      </c>
      <c r="C21" s="40">
        <v>401.7</v>
      </c>
      <c r="D21" s="40">
        <v>264.7</v>
      </c>
      <c r="E21" s="40">
        <v>264.4</v>
      </c>
      <c r="F21" s="40">
        <f aca="true" t="shared" si="4" ref="F21:F33">E21/C21*100</f>
        <v>65.8202638785163</v>
      </c>
      <c r="G21" s="40">
        <f t="shared" si="3"/>
        <v>99.88666414809218</v>
      </c>
      <c r="H21" s="40">
        <f aca="true" t="shared" si="5" ref="H21:H33">E21-D21</f>
        <v>-0.30000000000001137</v>
      </c>
    </row>
    <row r="22" spans="1:8" s="49" customFormat="1" ht="20.25" customHeight="1">
      <c r="A22" s="44">
        <v>18000000</v>
      </c>
      <c r="B22" s="51" t="s">
        <v>38</v>
      </c>
      <c r="C22" s="39">
        <f>C23+C35+C37+C38</f>
        <v>8377.2</v>
      </c>
      <c r="D22" s="39">
        <f>D23+D35+D37+D38</f>
        <v>6013.1</v>
      </c>
      <c r="E22" s="39">
        <f>E23+E35+E37+E38</f>
        <v>6899.200000000001</v>
      </c>
      <c r="F22" s="39">
        <f t="shared" si="4"/>
        <v>82.35687341832593</v>
      </c>
      <c r="G22" s="39">
        <f t="shared" si="3"/>
        <v>114.736159385342</v>
      </c>
      <c r="H22" s="39">
        <f t="shared" si="5"/>
        <v>886.1000000000004</v>
      </c>
    </row>
    <row r="23" spans="1:8" s="49" customFormat="1" ht="17.25" customHeight="1">
      <c r="A23" s="44">
        <v>18010000</v>
      </c>
      <c r="B23" s="51" t="s">
        <v>39</v>
      </c>
      <c r="C23" s="39">
        <f>C24+C25+C26+C27+C28+C33</f>
        <v>2822.5</v>
      </c>
      <c r="D23" s="39">
        <f>D24+D25+D26+D27+D28+D33</f>
        <v>2094.8</v>
      </c>
      <c r="E23" s="39">
        <f>E24+E25+E26+E27+E28+E33</f>
        <v>2534.1</v>
      </c>
      <c r="F23" s="39">
        <f t="shared" si="4"/>
        <v>89.78210806023029</v>
      </c>
      <c r="G23" s="39">
        <f t="shared" si="3"/>
        <v>120.97097574947489</v>
      </c>
      <c r="H23" s="39">
        <f t="shared" si="5"/>
        <v>439.2999999999997</v>
      </c>
    </row>
    <row r="24" spans="1:8" s="49" customFormat="1" ht="30" customHeight="1">
      <c r="A24" s="47">
        <v>18010100</v>
      </c>
      <c r="B24" s="48" t="s">
        <v>40</v>
      </c>
      <c r="C24" s="40">
        <v>6.1</v>
      </c>
      <c r="D24" s="40">
        <v>4.6</v>
      </c>
      <c r="E24" s="40">
        <v>6.2</v>
      </c>
      <c r="F24" s="40">
        <f t="shared" si="4"/>
        <v>101.63934426229508</v>
      </c>
      <c r="G24" s="40">
        <f t="shared" si="3"/>
        <v>134.7826086956522</v>
      </c>
      <c r="H24" s="40">
        <f t="shared" si="5"/>
        <v>1.6000000000000005</v>
      </c>
    </row>
    <row r="25" spans="1:8" s="49" customFormat="1" ht="32.25" customHeight="1">
      <c r="A25" s="47">
        <v>18010200</v>
      </c>
      <c r="B25" s="48" t="s">
        <v>41</v>
      </c>
      <c r="C25" s="40">
        <v>167.7</v>
      </c>
      <c r="D25" s="40">
        <v>121.7</v>
      </c>
      <c r="E25" s="40">
        <v>133.9</v>
      </c>
      <c r="F25" s="40">
        <f t="shared" si="4"/>
        <v>79.84496124031008</v>
      </c>
      <c r="G25" s="40">
        <f t="shared" si="3"/>
        <v>110.02465078060806</v>
      </c>
      <c r="H25" s="40">
        <f t="shared" si="5"/>
        <v>12.200000000000003</v>
      </c>
    </row>
    <row r="26" spans="1:8" s="49" customFormat="1" ht="35.25" customHeight="1">
      <c r="A26" s="47">
        <v>18010300</v>
      </c>
      <c r="B26" s="48" t="s">
        <v>42</v>
      </c>
      <c r="C26" s="40">
        <v>62.5</v>
      </c>
      <c r="D26" s="40">
        <v>51.5</v>
      </c>
      <c r="E26" s="40">
        <v>161.4</v>
      </c>
      <c r="F26" s="40">
        <f t="shared" si="4"/>
        <v>258.24</v>
      </c>
      <c r="G26" s="40">
        <f aca="true" t="shared" si="6" ref="G26:G32">E26/D26*100</f>
        <v>313.39805825242723</v>
      </c>
      <c r="H26" s="40">
        <f t="shared" si="5"/>
        <v>109.9</v>
      </c>
    </row>
    <row r="27" spans="1:8" s="49" customFormat="1" ht="31.5" customHeight="1">
      <c r="A27" s="47">
        <v>18010400</v>
      </c>
      <c r="B27" s="48" t="s">
        <v>48</v>
      </c>
      <c r="C27" s="40">
        <v>142.4</v>
      </c>
      <c r="D27" s="40">
        <v>107.4</v>
      </c>
      <c r="E27" s="40">
        <v>107</v>
      </c>
      <c r="F27" s="40">
        <f t="shared" si="4"/>
        <v>75.14044943820224</v>
      </c>
      <c r="G27" s="40">
        <f t="shared" si="6"/>
        <v>99.62756052141526</v>
      </c>
      <c r="H27" s="40">
        <f t="shared" si="5"/>
        <v>-0.4000000000000057</v>
      </c>
    </row>
    <row r="28" spans="1:8" s="46" customFormat="1" ht="15.75" customHeight="1">
      <c r="A28" s="44"/>
      <c r="B28" s="52" t="s">
        <v>4</v>
      </c>
      <c r="C28" s="41">
        <f>SUM(C29:C32)</f>
        <v>2443.8</v>
      </c>
      <c r="D28" s="41">
        <f>SUM(D29:D32)</f>
        <v>1809.6</v>
      </c>
      <c r="E28" s="41">
        <f>SUM(E29:E32)</f>
        <v>2125.6</v>
      </c>
      <c r="F28" s="41">
        <f t="shared" si="4"/>
        <v>86.97929454128814</v>
      </c>
      <c r="G28" s="41">
        <f t="shared" si="6"/>
        <v>117.46242263483644</v>
      </c>
      <c r="H28" s="41">
        <f t="shared" si="5"/>
        <v>316</v>
      </c>
    </row>
    <row r="29" spans="1:8" s="49" customFormat="1" ht="18.75" customHeight="1">
      <c r="A29" s="47">
        <v>18010500</v>
      </c>
      <c r="B29" s="53" t="s">
        <v>11</v>
      </c>
      <c r="C29" s="40">
        <v>689.7</v>
      </c>
      <c r="D29" s="40">
        <v>488.2</v>
      </c>
      <c r="E29" s="40">
        <v>627.5</v>
      </c>
      <c r="F29" s="40">
        <f t="shared" si="4"/>
        <v>90.9815861968972</v>
      </c>
      <c r="G29" s="40">
        <f t="shared" si="6"/>
        <v>128.53338795575584</v>
      </c>
      <c r="H29" s="40">
        <f t="shared" si="5"/>
        <v>139.3</v>
      </c>
    </row>
    <row r="30" spans="1:8" s="49" customFormat="1" ht="18" customHeight="1">
      <c r="A30" s="47">
        <v>18010600</v>
      </c>
      <c r="B30" s="53" t="s">
        <v>12</v>
      </c>
      <c r="C30" s="42">
        <v>1180.6</v>
      </c>
      <c r="D30" s="40">
        <v>808.3</v>
      </c>
      <c r="E30" s="40">
        <v>1035.8</v>
      </c>
      <c r="F30" s="40">
        <f t="shared" si="4"/>
        <v>87.7350499745892</v>
      </c>
      <c r="G30" s="40">
        <f t="shared" si="6"/>
        <v>128.1454905356922</v>
      </c>
      <c r="H30" s="40">
        <f t="shared" si="5"/>
        <v>227.5</v>
      </c>
    </row>
    <row r="31" spans="1:8" s="49" customFormat="1" ht="20.25" customHeight="1">
      <c r="A31" s="47">
        <v>18010700</v>
      </c>
      <c r="B31" s="53" t="s">
        <v>13</v>
      </c>
      <c r="C31" s="40">
        <v>419</v>
      </c>
      <c r="D31" s="40">
        <v>388.6</v>
      </c>
      <c r="E31" s="40">
        <v>367.9</v>
      </c>
      <c r="F31" s="40">
        <f t="shared" si="4"/>
        <v>87.80429594272076</v>
      </c>
      <c r="G31" s="40">
        <f t="shared" si="6"/>
        <v>94.67318579516211</v>
      </c>
      <c r="H31" s="40">
        <f t="shared" si="5"/>
        <v>-20.700000000000045</v>
      </c>
    </row>
    <row r="32" spans="1:8" s="49" customFormat="1" ht="20.25" customHeight="1">
      <c r="A32" s="47">
        <v>18010900</v>
      </c>
      <c r="B32" s="53" t="s">
        <v>14</v>
      </c>
      <c r="C32" s="40">
        <v>154.5</v>
      </c>
      <c r="D32" s="40">
        <v>124.5</v>
      </c>
      <c r="E32" s="40">
        <v>94.4</v>
      </c>
      <c r="F32" s="40">
        <f t="shared" si="4"/>
        <v>61.100323624595475</v>
      </c>
      <c r="G32" s="40">
        <f t="shared" si="6"/>
        <v>75.82329317269077</v>
      </c>
      <c r="H32" s="40">
        <f t="shared" si="5"/>
        <v>-30.099999999999994</v>
      </c>
    </row>
    <row r="33" spans="1:8" s="49" customFormat="1" ht="20.25" customHeight="1" hidden="1">
      <c r="A33" s="47">
        <v>18011100</v>
      </c>
      <c r="B33" s="53" t="s">
        <v>54</v>
      </c>
      <c r="C33" s="40"/>
      <c r="D33" s="40"/>
      <c r="E33" s="40"/>
      <c r="F33" s="40" t="e">
        <f t="shared" si="4"/>
        <v>#DIV/0!</v>
      </c>
      <c r="G33" s="40"/>
      <c r="H33" s="40">
        <f t="shared" si="5"/>
        <v>0</v>
      </c>
    </row>
    <row r="34" spans="1:8" s="49" customFormat="1" ht="20.25" customHeight="1" hidden="1">
      <c r="A34" s="47"/>
      <c r="B34" s="53"/>
      <c r="C34" s="40"/>
      <c r="D34" s="40"/>
      <c r="E34" s="40"/>
      <c r="F34" s="40"/>
      <c r="G34" s="40"/>
      <c r="H34" s="40"/>
    </row>
    <row r="35" spans="1:8" s="46" customFormat="1" ht="16.5" customHeight="1">
      <c r="A35" s="44">
        <v>18030000</v>
      </c>
      <c r="B35" s="54" t="s">
        <v>32</v>
      </c>
      <c r="C35" s="39">
        <f>C36</f>
        <v>1</v>
      </c>
      <c r="D35" s="39">
        <f>D36</f>
        <v>0.8</v>
      </c>
      <c r="E35" s="39">
        <f>E36</f>
        <v>2.5</v>
      </c>
      <c r="F35" s="39">
        <f>E35/C35*100</f>
        <v>250</v>
      </c>
      <c r="G35" s="40">
        <f>E35/D35*100</f>
        <v>312.5</v>
      </c>
      <c r="H35" s="39">
        <f>H36</f>
        <v>1.7</v>
      </c>
    </row>
    <row r="36" spans="1:8" s="46" customFormat="1" ht="16.5" customHeight="1">
      <c r="A36" s="47">
        <v>18030200</v>
      </c>
      <c r="B36" s="50" t="s">
        <v>33</v>
      </c>
      <c r="C36" s="40">
        <v>1</v>
      </c>
      <c r="D36" s="40">
        <v>0.8</v>
      </c>
      <c r="E36" s="40">
        <v>2.5</v>
      </c>
      <c r="F36" s="40">
        <f>E36/C36*100</f>
        <v>250</v>
      </c>
      <c r="G36" s="40">
        <f>E36/D36*100</f>
        <v>312.5</v>
      </c>
      <c r="H36" s="40">
        <f aca="true" t="shared" si="7" ref="H36:H50">E36-D36</f>
        <v>1.7</v>
      </c>
    </row>
    <row r="37" spans="1:8" s="18" customFormat="1" ht="31.5" customHeight="1" hidden="1">
      <c r="A37" s="31">
        <v>18040000</v>
      </c>
      <c r="B37" s="22" t="s">
        <v>43</v>
      </c>
      <c r="C37" s="39"/>
      <c r="D37" s="39"/>
      <c r="E37" s="39"/>
      <c r="F37" s="17"/>
      <c r="G37" s="17"/>
      <c r="H37" s="17">
        <f t="shared" si="7"/>
        <v>0</v>
      </c>
    </row>
    <row r="38" spans="1:8" s="49" customFormat="1" ht="18.75" customHeight="1">
      <c r="A38" s="44">
        <v>18050000</v>
      </c>
      <c r="B38" s="54" t="s">
        <v>44</v>
      </c>
      <c r="C38" s="39">
        <f>SUM(C39:C41)</f>
        <v>5553.7</v>
      </c>
      <c r="D38" s="39">
        <f>SUM(D39:D41)</f>
        <v>3917.5</v>
      </c>
      <c r="E38" s="39">
        <f>SUM(E39:E41)</f>
        <v>4362.6</v>
      </c>
      <c r="F38" s="39">
        <f aca="true" t="shared" si="8" ref="F38:F43">E38/C38*100</f>
        <v>78.55303671426257</v>
      </c>
      <c r="G38" s="39">
        <f aca="true" t="shared" si="9" ref="G38:G43">E38/D38*100</f>
        <v>111.36183790682834</v>
      </c>
      <c r="H38" s="39">
        <f t="shared" si="7"/>
        <v>445.10000000000036</v>
      </c>
    </row>
    <row r="39" spans="1:8" s="46" customFormat="1" ht="21" customHeight="1">
      <c r="A39" s="47">
        <v>18050300</v>
      </c>
      <c r="B39" s="50" t="s">
        <v>45</v>
      </c>
      <c r="C39" s="40">
        <v>627.2</v>
      </c>
      <c r="D39" s="40">
        <v>462.5</v>
      </c>
      <c r="E39" s="40">
        <v>291.8</v>
      </c>
      <c r="F39" s="40">
        <f t="shared" si="8"/>
        <v>46.524234693877546</v>
      </c>
      <c r="G39" s="40">
        <f t="shared" si="9"/>
        <v>63.09189189189189</v>
      </c>
      <c r="H39" s="40">
        <f t="shared" si="7"/>
        <v>-170.7</v>
      </c>
    </row>
    <row r="40" spans="1:8" s="46" customFormat="1" ht="22.5" customHeight="1">
      <c r="A40" s="47">
        <v>18050400</v>
      </c>
      <c r="B40" s="50" t="s">
        <v>46</v>
      </c>
      <c r="C40" s="40">
        <v>4566</v>
      </c>
      <c r="D40" s="40">
        <v>3315.3</v>
      </c>
      <c r="E40" s="40">
        <v>3821.8</v>
      </c>
      <c r="F40" s="40">
        <f t="shared" si="8"/>
        <v>83.70127025843189</v>
      </c>
      <c r="G40" s="40">
        <f t="shared" si="9"/>
        <v>115.27765209784937</v>
      </c>
      <c r="H40" s="40">
        <f t="shared" si="7"/>
        <v>506.5</v>
      </c>
    </row>
    <row r="41" spans="1:8" s="49" customFormat="1" ht="47.25" customHeight="1">
      <c r="A41" s="47">
        <v>18050500</v>
      </c>
      <c r="B41" s="50" t="s">
        <v>47</v>
      </c>
      <c r="C41" s="42">
        <v>360.5</v>
      </c>
      <c r="D41" s="42">
        <v>139.7</v>
      </c>
      <c r="E41" s="40">
        <v>249</v>
      </c>
      <c r="F41" s="40">
        <f t="shared" si="8"/>
        <v>69.07073509015257</v>
      </c>
      <c r="G41" s="40">
        <f t="shared" si="9"/>
        <v>178.2390837508948</v>
      </c>
      <c r="H41" s="40">
        <f t="shared" si="7"/>
        <v>109.30000000000001</v>
      </c>
    </row>
    <row r="42" spans="1:8" s="12" customFormat="1" ht="18.75" customHeight="1" hidden="1">
      <c r="A42" s="31"/>
      <c r="B42" s="22"/>
      <c r="C42" s="39">
        <f>SUM(C43:C45)</f>
        <v>0</v>
      </c>
      <c r="D42" s="39">
        <f>SUM(D43:D45)</f>
        <v>0</v>
      </c>
      <c r="E42" s="39">
        <f>SUM(E43:E45)</f>
        <v>0</v>
      </c>
      <c r="F42" s="17" t="e">
        <f t="shared" si="8"/>
        <v>#DIV/0!</v>
      </c>
      <c r="G42" s="17" t="e">
        <f t="shared" si="9"/>
        <v>#DIV/0!</v>
      </c>
      <c r="H42" s="17">
        <f t="shared" si="7"/>
        <v>0</v>
      </c>
    </row>
    <row r="43" spans="1:8" s="18" customFormat="1" ht="33" customHeight="1" hidden="1">
      <c r="A43" s="30"/>
      <c r="B43" s="23"/>
      <c r="C43" s="40"/>
      <c r="D43" s="40"/>
      <c r="E43" s="40"/>
      <c r="F43" s="21" t="e">
        <f t="shared" si="8"/>
        <v>#DIV/0!</v>
      </c>
      <c r="G43" s="21" t="e">
        <f t="shared" si="9"/>
        <v>#DIV/0!</v>
      </c>
      <c r="H43" s="21">
        <f t="shared" si="7"/>
        <v>0</v>
      </c>
    </row>
    <row r="44" spans="1:8" s="12" customFormat="1" ht="30" customHeight="1" hidden="1">
      <c r="A44" s="30"/>
      <c r="B44" s="23"/>
      <c r="C44" s="40"/>
      <c r="D44" s="40"/>
      <c r="E44" s="40"/>
      <c r="F44" s="21"/>
      <c r="G44" s="21"/>
      <c r="H44" s="21">
        <f t="shared" si="7"/>
        <v>0</v>
      </c>
    </row>
    <row r="45" spans="1:8" s="12" customFormat="1" ht="47.25" customHeight="1" hidden="1">
      <c r="A45" s="30"/>
      <c r="B45" s="23"/>
      <c r="C45" s="40"/>
      <c r="D45" s="40"/>
      <c r="E45" s="40"/>
      <c r="F45" s="21" t="e">
        <f>E45/C45*100</f>
        <v>#DIV/0!</v>
      </c>
      <c r="G45" s="21" t="e">
        <f>E45/D45*100</f>
        <v>#DIV/0!</v>
      </c>
      <c r="H45" s="21">
        <f t="shared" si="7"/>
        <v>0</v>
      </c>
    </row>
    <row r="46" spans="1:8" s="18" customFormat="1" ht="15.75">
      <c r="A46" s="31">
        <v>20000000</v>
      </c>
      <c r="B46" s="16" t="s">
        <v>5</v>
      </c>
      <c r="C46" s="39">
        <f>C48+C57+C62+C52+C61+C56+C47</f>
        <v>372.2</v>
      </c>
      <c r="D46" s="39">
        <f>D48+D57+D62+D52+D61+D56+D47</f>
        <v>259.8</v>
      </c>
      <c r="E46" s="39">
        <f>E48+E57+E62+E52+E61+E56+E47</f>
        <v>360.9</v>
      </c>
      <c r="F46" s="17">
        <f>E46/C46*100</f>
        <v>96.96399785061794</v>
      </c>
      <c r="G46" s="17">
        <f>E46/D46*100</f>
        <v>138.91454965357966</v>
      </c>
      <c r="H46" s="17">
        <f t="shared" si="7"/>
        <v>101.09999999999997</v>
      </c>
    </row>
    <row r="47" spans="1:8" s="18" customFormat="1" ht="29.25" customHeight="1">
      <c r="A47" s="30">
        <v>21050000</v>
      </c>
      <c r="B47" s="28" t="s">
        <v>15</v>
      </c>
      <c r="C47" s="40">
        <v>16.5</v>
      </c>
      <c r="D47" s="40">
        <v>16.6</v>
      </c>
      <c r="E47" s="40">
        <v>18.7</v>
      </c>
      <c r="F47" s="21"/>
      <c r="G47" s="21"/>
      <c r="H47" s="21">
        <f t="shared" si="7"/>
        <v>2.099999999999998</v>
      </c>
    </row>
    <row r="48" spans="1:8" s="18" customFormat="1" ht="21.75" customHeight="1">
      <c r="A48" s="31">
        <v>21080000</v>
      </c>
      <c r="B48" s="29" t="s">
        <v>6</v>
      </c>
      <c r="C48" s="39">
        <f>C49+C50</f>
        <v>3.7</v>
      </c>
      <c r="D48" s="39">
        <f>D49+D50</f>
        <v>2</v>
      </c>
      <c r="E48" s="39">
        <f>E49+E50</f>
        <v>48.2</v>
      </c>
      <c r="F48" s="17">
        <f>E48/C48*100</f>
        <v>1302.7027027027027</v>
      </c>
      <c r="G48" s="17">
        <f>E48/D48*100</f>
        <v>2410</v>
      </c>
      <c r="H48" s="17">
        <f t="shared" si="7"/>
        <v>46.2</v>
      </c>
    </row>
    <row r="49" spans="1:8" s="18" customFormat="1" ht="15.75" customHeight="1">
      <c r="A49" s="30">
        <v>21081100</v>
      </c>
      <c r="B49" s="20" t="s">
        <v>18</v>
      </c>
      <c r="C49" s="40">
        <v>3.2</v>
      </c>
      <c r="D49" s="40">
        <v>2</v>
      </c>
      <c r="E49" s="42">
        <v>3.7</v>
      </c>
      <c r="F49" s="21">
        <f>E49/C49*100</f>
        <v>115.625</v>
      </c>
      <c r="G49" s="21">
        <f>E49/D49*100</f>
        <v>185</v>
      </c>
      <c r="H49" s="21">
        <f t="shared" si="7"/>
        <v>1.7000000000000002</v>
      </c>
    </row>
    <row r="50" spans="1:8" s="18" customFormat="1" ht="49.5" customHeight="1">
      <c r="A50" s="30">
        <v>21081500</v>
      </c>
      <c r="B50" s="28" t="s">
        <v>59</v>
      </c>
      <c r="C50" s="40">
        <v>0.5</v>
      </c>
      <c r="D50" s="40"/>
      <c r="E50" s="40">
        <v>44.5</v>
      </c>
      <c r="F50" s="21">
        <f>E50/C50*100</f>
        <v>8900</v>
      </c>
      <c r="G50" s="21"/>
      <c r="H50" s="21">
        <f t="shared" si="7"/>
        <v>44.5</v>
      </c>
    </row>
    <row r="51" spans="1:8" s="18" customFormat="1" ht="22.5" customHeight="1" hidden="1">
      <c r="A51" s="30">
        <v>21081500</v>
      </c>
      <c r="B51" s="20"/>
      <c r="C51" s="40"/>
      <c r="D51" s="40"/>
      <c r="E51" s="40"/>
      <c r="F51" s="21"/>
      <c r="G51" s="21"/>
      <c r="H51" s="21"/>
    </row>
    <row r="52" spans="1:8" s="18" customFormat="1" ht="16.5" customHeight="1">
      <c r="A52" s="31">
        <v>22010000</v>
      </c>
      <c r="B52" s="29" t="s">
        <v>31</v>
      </c>
      <c r="C52" s="39">
        <f>C54+C55+C53</f>
        <v>333.9</v>
      </c>
      <c r="D52" s="39">
        <f>D54+D55+D53</f>
        <v>229.2</v>
      </c>
      <c r="E52" s="39">
        <f>E54+E55+E53</f>
        <v>254.2</v>
      </c>
      <c r="F52" s="17">
        <f aca="true" t="shared" si="10" ref="F52:F58">E52/C52*100</f>
        <v>76.13057801737048</v>
      </c>
      <c r="G52" s="17">
        <f>E52/D52*100</f>
        <v>110.90750436300173</v>
      </c>
      <c r="H52" s="17">
        <f aca="true" t="shared" si="11" ref="H52:H58">E52-D52</f>
        <v>25</v>
      </c>
    </row>
    <row r="53" spans="1:8" s="18" customFormat="1" ht="31.5" customHeight="1">
      <c r="A53" s="30">
        <v>22010300</v>
      </c>
      <c r="B53" s="28" t="s">
        <v>57</v>
      </c>
      <c r="C53" s="40">
        <v>61</v>
      </c>
      <c r="D53" s="40">
        <v>41</v>
      </c>
      <c r="E53" s="40">
        <v>49.3</v>
      </c>
      <c r="F53" s="21">
        <f t="shared" si="10"/>
        <v>80.81967213114754</v>
      </c>
      <c r="G53" s="21">
        <f>E53/D53*100</f>
        <v>120.24390243902438</v>
      </c>
      <c r="H53" s="21">
        <f t="shared" si="11"/>
        <v>8.299999999999997</v>
      </c>
    </row>
    <row r="54" spans="1:8" s="18" customFormat="1" ht="20.25" customHeight="1">
      <c r="A54" s="30">
        <v>22012500</v>
      </c>
      <c r="B54" s="28" t="s">
        <v>50</v>
      </c>
      <c r="C54" s="40">
        <v>12.9</v>
      </c>
      <c r="D54" s="40">
        <v>8.2</v>
      </c>
      <c r="E54" s="40">
        <v>8</v>
      </c>
      <c r="F54" s="21">
        <f t="shared" si="10"/>
        <v>62.01550387596899</v>
      </c>
      <c r="G54" s="21">
        <f>E54/D54*100</f>
        <v>97.56097560975611</v>
      </c>
      <c r="H54" s="21">
        <f t="shared" si="11"/>
        <v>-0.1999999999999993</v>
      </c>
    </row>
    <row r="55" spans="1:8" s="18" customFormat="1" ht="33" customHeight="1">
      <c r="A55" s="30">
        <v>22012600</v>
      </c>
      <c r="B55" s="28" t="s">
        <v>56</v>
      </c>
      <c r="C55" s="40">
        <v>260</v>
      </c>
      <c r="D55" s="40">
        <v>180</v>
      </c>
      <c r="E55" s="40">
        <v>196.9</v>
      </c>
      <c r="F55" s="21">
        <f t="shared" si="10"/>
        <v>75.73076923076924</v>
      </c>
      <c r="G55" s="21">
        <f>E55/D55*100</f>
        <v>109.38888888888889</v>
      </c>
      <c r="H55" s="21">
        <f t="shared" si="11"/>
        <v>16.900000000000006</v>
      </c>
    </row>
    <row r="56" spans="1:8" s="18" customFormat="1" ht="54.75" customHeight="1">
      <c r="A56" s="31">
        <v>22080400</v>
      </c>
      <c r="B56" s="29" t="s">
        <v>60</v>
      </c>
      <c r="C56" s="39">
        <v>18</v>
      </c>
      <c r="D56" s="39">
        <v>12</v>
      </c>
      <c r="E56" s="39">
        <v>13.8</v>
      </c>
      <c r="F56" s="17">
        <f t="shared" si="10"/>
        <v>76.66666666666667</v>
      </c>
      <c r="G56" s="17">
        <f>E56/D56*100</f>
        <v>115.00000000000001</v>
      </c>
      <c r="H56" s="17">
        <f t="shared" si="11"/>
        <v>1.8000000000000007</v>
      </c>
    </row>
    <row r="57" spans="1:8" s="18" customFormat="1" ht="18" customHeight="1">
      <c r="A57" s="31">
        <v>22090000</v>
      </c>
      <c r="B57" s="16" t="s">
        <v>7</v>
      </c>
      <c r="C57" s="39">
        <f>SUM(C58:C60)</f>
        <v>0.1</v>
      </c>
      <c r="D57" s="39">
        <f>SUM(D58:D60)</f>
        <v>0</v>
      </c>
      <c r="E57" s="39">
        <f>SUM(E58:E60)</f>
        <v>0.1</v>
      </c>
      <c r="F57" s="17">
        <f t="shared" si="10"/>
        <v>100</v>
      </c>
      <c r="G57" s="17"/>
      <c r="H57" s="17">
        <f t="shared" si="11"/>
        <v>0.1</v>
      </c>
    </row>
    <row r="58" spans="1:8" s="12" customFormat="1" ht="51" customHeight="1">
      <c r="A58" s="30">
        <v>22090100</v>
      </c>
      <c r="B58" s="23" t="s">
        <v>16</v>
      </c>
      <c r="C58" s="40">
        <v>0.1</v>
      </c>
      <c r="D58" s="40"/>
      <c r="E58" s="40">
        <v>0.1</v>
      </c>
      <c r="F58" s="21">
        <f t="shared" si="10"/>
        <v>100</v>
      </c>
      <c r="G58" s="21"/>
      <c r="H58" s="21">
        <f t="shared" si="11"/>
        <v>0.1</v>
      </c>
    </row>
    <row r="59" spans="1:8" s="12" customFormat="1" ht="27" customHeight="1" hidden="1">
      <c r="A59" s="30">
        <v>22090200</v>
      </c>
      <c r="B59" s="23" t="s">
        <v>49</v>
      </c>
      <c r="C59" s="40"/>
      <c r="D59" s="40"/>
      <c r="E59" s="40"/>
      <c r="F59" s="21"/>
      <c r="G59" s="21"/>
      <c r="H59" s="21"/>
    </row>
    <row r="60" spans="1:8" s="12" customFormat="1" ht="32.25" customHeight="1" hidden="1">
      <c r="A60" s="30">
        <v>22090400</v>
      </c>
      <c r="B60" s="23" t="s">
        <v>17</v>
      </c>
      <c r="C60" s="40"/>
      <c r="D60" s="40"/>
      <c r="E60" s="40"/>
      <c r="F60" s="21" t="e">
        <f>E60/C60*100</f>
        <v>#DIV/0!</v>
      </c>
      <c r="G60" s="21" t="e">
        <f>E60/D60*100</f>
        <v>#DIV/0!</v>
      </c>
      <c r="H60" s="21">
        <f aca="true" t="shared" si="12" ref="H60:H66">E60-D60</f>
        <v>0</v>
      </c>
    </row>
    <row r="61" spans="1:8" s="12" customFormat="1" ht="45" customHeight="1" hidden="1">
      <c r="A61" s="31">
        <v>22130000</v>
      </c>
      <c r="B61" s="22" t="s">
        <v>53</v>
      </c>
      <c r="C61" s="39"/>
      <c r="D61" s="39"/>
      <c r="E61" s="39"/>
      <c r="F61" s="17"/>
      <c r="G61" s="17"/>
      <c r="H61" s="17">
        <f t="shared" si="12"/>
        <v>0</v>
      </c>
    </row>
    <row r="62" spans="1:8" s="18" customFormat="1" ht="18" customHeight="1">
      <c r="A62" s="31">
        <v>24000000</v>
      </c>
      <c r="B62" s="16" t="s">
        <v>19</v>
      </c>
      <c r="C62" s="39">
        <f>C63</f>
        <v>0</v>
      </c>
      <c r="D62" s="39">
        <f>D63</f>
        <v>0</v>
      </c>
      <c r="E62" s="39">
        <f>E63</f>
        <v>25.9</v>
      </c>
      <c r="F62" s="17"/>
      <c r="G62" s="17"/>
      <c r="H62" s="17">
        <f t="shared" si="12"/>
        <v>25.9</v>
      </c>
    </row>
    <row r="63" spans="1:8" s="12" customFormat="1" ht="18" customHeight="1">
      <c r="A63" s="30">
        <v>24062200</v>
      </c>
      <c r="B63" s="23" t="s">
        <v>67</v>
      </c>
      <c r="C63" s="40"/>
      <c r="D63" s="40"/>
      <c r="E63" s="40">
        <v>25.9</v>
      </c>
      <c r="F63" s="21"/>
      <c r="G63" s="21"/>
      <c r="H63" s="21">
        <f t="shared" si="12"/>
        <v>25.9</v>
      </c>
    </row>
    <row r="64" spans="1:8" s="12" customFormat="1" ht="18" customHeight="1" hidden="1">
      <c r="A64" s="31">
        <v>30000000</v>
      </c>
      <c r="B64" s="16" t="s">
        <v>51</v>
      </c>
      <c r="C64" s="39">
        <f>C65</f>
        <v>0</v>
      </c>
      <c r="D64" s="39">
        <f>D65</f>
        <v>0</v>
      </c>
      <c r="E64" s="39">
        <f>E65</f>
        <v>0</v>
      </c>
      <c r="F64" s="17" t="e">
        <f>E64/C64*100</f>
        <v>#DIV/0!</v>
      </c>
      <c r="G64" s="17" t="e">
        <f>E64/D64*100</f>
        <v>#DIV/0!</v>
      </c>
      <c r="H64" s="17">
        <f t="shared" si="12"/>
        <v>0</v>
      </c>
    </row>
    <row r="65" spans="1:8" s="12" customFormat="1" ht="51" customHeight="1" hidden="1">
      <c r="A65" s="30">
        <v>31010200</v>
      </c>
      <c r="B65" s="28" t="s">
        <v>52</v>
      </c>
      <c r="C65" s="40"/>
      <c r="D65" s="40"/>
      <c r="E65" s="40"/>
      <c r="F65" s="21" t="e">
        <f>E65/C65*100</f>
        <v>#DIV/0!</v>
      </c>
      <c r="G65" s="21" t="e">
        <f>E65/D65*100</f>
        <v>#DIV/0!</v>
      </c>
      <c r="H65" s="21">
        <f t="shared" si="12"/>
        <v>0</v>
      </c>
    </row>
    <row r="66" spans="1:8" ht="24" customHeight="1">
      <c r="A66" s="24"/>
      <c r="B66" s="25" t="s">
        <v>21</v>
      </c>
      <c r="C66" s="39">
        <f>C6+C46+C64</f>
        <v>20584.300000000003</v>
      </c>
      <c r="D66" s="39">
        <f>D6+D46+D64</f>
        <v>13667.099999999999</v>
      </c>
      <c r="E66" s="39">
        <f>E6+E46+E64</f>
        <v>15577.7</v>
      </c>
      <c r="F66" s="17">
        <f>E66/C66*100</f>
        <v>75.67757951448432</v>
      </c>
      <c r="G66" s="17">
        <f>E66/D66*100</f>
        <v>113.97955674576174</v>
      </c>
      <c r="H66" s="17">
        <f t="shared" si="12"/>
        <v>1910.6000000000022</v>
      </c>
    </row>
  </sheetData>
  <sheetProtection/>
  <mergeCells count="3">
    <mergeCell ref="H4:H5"/>
    <mergeCell ref="F4:G4"/>
    <mergeCell ref="C4:D4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2019-09-03T08:54:02Z</cp:lastPrinted>
  <dcterms:created xsi:type="dcterms:W3CDTF">2003-01-21T08:31:58Z</dcterms:created>
  <dcterms:modified xsi:type="dcterms:W3CDTF">2019-09-06T13:06:39Z</dcterms:modified>
  <cp:category/>
  <cp:version/>
  <cp:contentType/>
  <cp:contentStatus/>
</cp:coreProperties>
</file>